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'DC30'!$A$1:$L$43</definedName>
    <definedName name="_xlnm.Print_Area" localSheetId="15">'DC31'!$A$1:$L$43</definedName>
    <definedName name="_xlnm.Print_Area" localSheetId="20">'DC32'!$A$1:$L$43</definedName>
    <definedName name="_xlnm.Print_Area" localSheetId="1">'MP301'!$A$1:$L$43</definedName>
    <definedName name="_xlnm.Print_Area" localSheetId="2">'MP302'!$A$1:$L$43</definedName>
    <definedName name="_xlnm.Print_Area" localSheetId="3">'MP303'!$A$1:$L$43</definedName>
    <definedName name="_xlnm.Print_Area" localSheetId="4">'MP304'!$A$1:$L$43</definedName>
    <definedName name="_xlnm.Print_Area" localSheetId="5">'MP305'!$A$1:$L$43</definedName>
    <definedName name="_xlnm.Print_Area" localSheetId="6">'MP306'!$A$1:$L$43</definedName>
    <definedName name="_xlnm.Print_Area" localSheetId="7">'MP307'!$A$1:$L$43</definedName>
    <definedName name="_xlnm.Print_Area" localSheetId="9">'MP311'!$A$1:$L$43</definedName>
    <definedName name="_xlnm.Print_Area" localSheetId="10">'MP312'!$A$1:$L$43</definedName>
    <definedName name="_xlnm.Print_Area" localSheetId="11">'MP313'!$A$1:$L$43</definedName>
    <definedName name="_xlnm.Print_Area" localSheetId="12">'MP314'!$A$1:$L$43</definedName>
    <definedName name="_xlnm.Print_Area" localSheetId="13">'MP315'!$A$1:$L$43</definedName>
    <definedName name="_xlnm.Print_Area" localSheetId="14">'MP316'!$A$1:$L$43</definedName>
    <definedName name="_xlnm.Print_Area" localSheetId="16">'MP321'!$A$1:$L$43</definedName>
    <definedName name="_xlnm.Print_Area" localSheetId="17">'MP324'!$A$1:$L$43</definedName>
    <definedName name="_xlnm.Print_Area" localSheetId="18">'MP325'!$A$1:$L$43</definedName>
    <definedName name="_xlnm.Print_Area" localSheetId="19">'MP326'!$A$1:$L$43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<sst xmlns="http://schemas.openxmlformats.org/spreadsheetml/2006/main" count="1281" uniqueCount="73">
  <si>
    <t>Mpumalanga: Albert Luthuli(MP301)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</si>
  <si>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</si>
  <si>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</si>
  <si>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</si>
  <si>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</si>
  <si>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</si>
  <si>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</si>
  <si>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</si>
  <si>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</si>
  <si>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</si>
  <si>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</si>
  <si>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</si>
  <si>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</si>
  <si>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</si>
  <si>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</si>
  <si>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</si>
  <si>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</si>
  <si>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</si>
  <si>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</si>
  <si>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</si>
  <si>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</si>
  <si>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</si>
  <si>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</si>
  <si>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</si>
  <si>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</si>
  <si>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</si>
  <si>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</si>
  <si>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</si>
  <si>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</si>
  <si>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</si>
  <si>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</si>
  <si>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</si>
  <si>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</si>
  <si>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</si>
  <si>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</si>
  <si>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</si>
  <si>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</si>
  <si>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</si>
  <si>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</si>
  <si>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</si>
  <si>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</si>
  <si>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</si>
  <si>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</si>
  <si>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</si>
  <si>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</si>
  <si>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</si>
  <si>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</si>
  <si>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</si>
  <si>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</si>
  <si>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</si>
  <si>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Mpumalanga: Msukaligwa(MP302) - Table A7 Budgeted Cash Flows ( All ) for 4th Quarter ended 30 June 2019 (Figures Finalised as at 2019/11/08)</t>
  </si>
  <si>
    <t>Mpumalanga: Mkhondo(MP303) - Table A7 Budgeted Cash Flows ( All ) for 4th Quarter ended 30 June 2019 (Figures Finalised as at 2019/11/08)</t>
  </si>
  <si>
    <t>Mpumalanga: Pixley Ka Seme (MP)(MP304) - Table A7 Budgeted Cash Flows ( All ) for 4th Quarter ended 30 June 2019 (Figures Finalised as at 2019/11/08)</t>
  </si>
  <si>
    <t>Mpumalanga: Lekwa(MP305) - Table A7 Budgeted Cash Flows ( All ) for 4th Quarter ended 30 June 2019 (Figures Finalised as at 2019/11/08)</t>
  </si>
  <si>
    <t>Mpumalanga: Dipaleseng(MP306) - Table A7 Budgeted Cash Flows ( All ) for 4th Quarter ended 30 June 2019 (Figures Finalised as at 2019/11/08)</t>
  </si>
  <si>
    <t>Mpumalanga: Govan Mbeki(MP307) - Table A7 Budgeted Cash Flows ( All ) for 4th Quarter ended 30 June 2019 (Figures Finalised as at 2019/11/08)</t>
  </si>
  <si>
    <t>Mpumalanga: Gert Sibande(DC30) - Table A7 Budgeted Cash Flows ( All ) for 4th Quarter ended 30 June 2019 (Figures Finalised as at 2019/11/08)</t>
  </si>
  <si>
    <t>Mpumalanga: Victor Khanye(MP311) - Table A7 Budgeted Cash Flows ( All ) for 4th Quarter ended 30 June 2019 (Figures Finalised as at 2019/11/08)</t>
  </si>
  <si>
    <t>Mpumalanga: Emalahleni (MP)(MP312) - Table A7 Budgeted Cash Flows ( All ) for 4th Quarter ended 30 June 2019 (Figures Finalised as at 2019/11/08)</t>
  </si>
  <si>
    <t>Mpumalanga: Steve Tshwete(MP313) - Table A7 Budgeted Cash Flows ( All ) for 4th Quarter ended 30 June 2019 (Figures Finalised as at 2019/11/08)</t>
  </si>
  <si>
    <t>Mpumalanga: Emakhazeni(MP314) - Table A7 Budgeted Cash Flows ( All ) for 4th Quarter ended 30 June 2019 (Figures Finalised as at 2019/11/08)</t>
  </si>
  <si>
    <t>Mpumalanga: Thembisile Hani(MP315) - Table A7 Budgeted Cash Flows ( All ) for 4th Quarter ended 30 June 2019 (Figures Finalised as at 2019/11/08)</t>
  </si>
  <si>
    <t>Mpumalanga: Dr J.S. Moroka(MP316) - Table A7 Budgeted Cash Flows ( All ) for 4th Quarter ended 30 June 2019 (Figures Finalised as at 2019/11/08)</t>
  </si>
  <si>
    <t>Mpumalanga: Nkangala(DC31) - Table A7 Budgeted Cash Flows ( All ) for 4th Quarter ended 30 June 2019 (Figures Finalised as at 2019/11/08)</t>
  </si>
  <si>
    <t>Mpumalanga: Thaba Chweu(MP321) - Table A7 Budgeted Cash Flows ( All ) for 4th Quarter ended 30 June 2019 (Figures Finalised as at 2019/11/08)</t>
  </si>
  <si>
    <t>Mpumalanga: Nkomazi(MP324) - Table A7 Budgeted Cash Flows ( All ) for 4th Quarter ended 30 June 2019 (Figures Finalised as at 2019/11/08)</t>
  </si>
  <si>
    <t>Mpumalanga: Bushbuckridge(MP325) - Table A7 Budgeted Cash Flows ( All ) for 4th Quarter ended 30 June 2019 (Figures Finalised as at 2019/11/08)</t>
  </si>
  <si>
    <t>Mpumalanga: City of Mbombela(MP326) - Table A7 Budgeted Cash Flows ( All ) for 4th Quarter ended 30 June 2019 (Figures Finalised as at 2019/11/08)</t>
  </si>
  <si>
    <t>Mpumalanga: Ehlanzeni(DC32)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</si>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</sst>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1184558668</v>
      </c>
      <c r="D6" s="19">
        <v>1442254476</v>
      </c>
      <c r="E6" s="20">
        <v>448143691</v>
      </c>
      <c r="F6" s="21">
        <v>800248647</v>
      </c>
      <c r="G6" s="19">
        <v>789614812</v>
      </c>
      <c r="H6" s="20">
        <v>789614812</v>
      </c>
      <c r="I6" s="22">
        <v>547586825</v>
      </c>
      <c r="J6" s="23">
        <v>244247052</v>
      </c>
      <c r="K6" s="19">
        <v>289064388</v>
      </c>
      <c r="L6" s="20">
        <v>273308353</v>
      </c>
    </row>
    <row r="7" spans="1:12" ht="12.75">
      <c r="A7" s="24" t="s">
        <v>21</v>
      </c>
      <c r="B7" s="18"/>
      <c r="C7" s="19">
        <v>3933708155</v>
      </c>
      <c r="D7" s="19">
        <v>6478178663</v>
      </c>
      <c r="E7" s="20">
        <v>1276263723</v>
      </c>
      <c r="F7" s="21">
        <v>2882844822</v>
      </c>
      <c r="G7" s="19">
        <v>2810195770</v>
      </c>
      <c r="H7" s="20">
        <v>2810195770</v>
      </c>
      <c r="I7" s="22">
        <v>1379223996</v>
      </c>
      <c r="J7" s="23">
        <v>825656131</v>
      </c>
      <c r="K7" s="19">
        <v>1049986546</v>
      </c>
      <c r="L7" s="20">
        <v>1024965869</v>
      </c>
    </row>
    <row r="8" spans="1:12" ht="12.75">
      <c r="A8" s="24" t="s">
        <v>22</v>
      </c>
      <c r="B8" s="18"/>
      <c r="C8" s="19">
        <v>868996291</v>
      </c>
      <c r="D8" s="19">
        <v>558566199</v>
      </c>
      <c r="E8" s="20">
        <v>438921356</v>
      </c>
      <c r="F8" s="21">
        <v>246055602</v>
      </c>
      <c r="G8" s="19">
        <v>204740067</v>
      </c>
      <c r="H8" s="20">
        <v>204740067</v>
      </c>
      <c r="I8" s="22">
        <v>1364759365</v>
      </c>
      <c r="J8" s="23">
        <v>1673776260</v>
      </c>
      <c r="K8" s="19">
        <v>1746730617</v>
      </c>
      <c r="L8" s="20">
        <v>1838195231</v>
      </c>
    </row>
    <row r="9" spans="1:12" ht="12.75">
      <c r="A9" s="24" t="s">
        <v>23</v>
      </c>
      <c r="B9" s="18" t="s">
        <v>24</v>
      </c>
      <c r="C9" s="19">
        <v>4390895843</v>
      </c>
      <c r="D9" s="19">
        <v>4800182182</v>
      </c>
      <c r="E9" s="20">
        <v>1459408136</v>
      </c>
      <c r="F9" s="21">
        <v>4141556766</v>
      </c>
      <c r="G9" s="19">
        <v>4153882594</v>
      </c>
      <c r="H9" s="20">
        <v>4153882594</v>
      </c>
      <c r="I9" s="22">
        <v>1992361157</v>
      </c>
      <c r="J9" s="23">
        <v>4407449188</v>
      </c>
      <c r="K9" s="19">
        <v>4251235138</v>
      </c>
      <c r="L9" s="20">
        <v>4301247195</v>
      </c>
    </row>
    <row r="10" spans="1:12" ht="12.75">
      <c r="A10" s="24" t="s">
        <v>25</v>
      </c>
      <c r="B10" s="18" t="s">
        <v>24</v>
      </c>
      <c r="C10" s="19">
        <v>1614359043</v>
      </c>
      <c r="D10" s="19">
        <v>2654306135</v>
      </c>
      <c r="E10" s="20">
        <v>60753668</v>
      </c>
      <c r="F10" s="21">
        <v>682568879</v>
      </c>
      <c r="G10" s="19">
        <v>751898120</v>
      </c>
      <c r="H10" s="20">
        <v>751898120</v>
      </c>
      <c r="I10" s="22">
        <v>475126363</v>
      </c>
      <c r="J10" s="23">
        <v>459449880</v>
      </c>
      <c r="K10" s="19">
        <v>503315756</v>
      </c>
      <c r="L10" s="20">
        <v>521309005</v>
      </c>
    </row>
    <row r="11" spans="1:12" ht="12.75">
      <c r="A11" s="24" t="s">
        <v>26</v>
      </c>
      <c r="B11" s="18"/>
      <c r="C11" s="19">
        <v>246524759</v>
      </c>
      <c r="D11" s="19">
        <v>294234402</v>
      </c>
      <c r="E11" s="20">
        <v>93619454</v>
      </c>
      <c r="F11" s="21">
        <v>187089368</v>
      </c>
      <c r="G11" s="19">
        <v>197077683</v>
      </c>
      <c r="H11" s="20">
        <v>197077683</v>
      </c>
      <c r="I11" s="22">
        <v>159590380</v>
      </c>
      <c r="J11" s="23">
        <v>209678576</v>
      </c>
      <c r="K11" s="19">
        <v>216585733</v>
      </c>
      <c r="L11" s="20">
        <v>222793808</v>
      </c>
    </row>
    <row r="12" spans="1:12" ht="12.75">
      <c r="A12" s="24" t="s">
        <v>27</v>
      </c>
      <c r="B12" s="18"/>
      <c r="C12" s="19">
        <v>290497</v>
      </c>
      <c r="D12" s="19">
        <v>4476955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-9426570711</v>
      </c>
      <c r="D14" s="19">
        <v>-12325540005</v>
      </c>
      <c r="E14" s="20">
        <v>-16596690041</v>
      </c>
      <c r="F14" s="21">
        <v>-15000077160</v>
      </c>
      <c r="G14" s="19">
        <v>-15382617572</v>
      </c>
      <c r="H14" s="20">
        <v>-15382617572</v>
      </c>
      <c r="I14" s="22">
        <v>-14908858460</v>
      </c>
      <c r="J14" s="23">
        <v>-16155064218</v>
      </c>
      <c r="K14" s="19">
        <v>-17073178072</v>
      </c>
      <c r="L14" s="20">
        <v>-18635543657</v>
      </c>
    </row>
    <row r="15" spans="1:12" ht="12.75">
      <c r="A15" s="24" t="s">
        <v>30</v>
      </c>
      <c r="B15" s="18"/>
      <c r="C15" s="19">
        <v>-315983073</v>
      </c>
      <c r="D15" s="19">
        <v>-366750044</v>
      </c>
      <c r="E15" s="20">
        <v>-599170521</v>
      </c>
      <c r="F15" s="21">
        <v>-228081207</v>
      </c>
      <c r="G15" s="19">
        <v>-407486689</v>
      </c>
      <c r="H15" s="20">
        <v>-407486689</v>
      </c>
      <c r="I15" s="22">
        <v>-870739236</v>
      </c>
      <c r="J15" s="23">
        <v>-644172469</v>
      </c>
      <c r="K15" s="19">
        <v>-712081095</v>
      </c>
      <c r="L15" s="20">
        <v>-1076948001</v>
      </c>
    </row>
    <row r="16" spans="1:12" ht="12.75">
      <c r="A16" s="24" t="s">
        <v>31</v>
      </c>
      <c r="B16" s="18" t="s">
        <v>24</v>
      </c>
      <c r="C16" s="19">
        <v>-350851515</v>
      </c>
      <c r="D16" s="19">
        <v>-275507679</v>
      </c>
      <c r="E16" s="20">
        <v>-45072015</v>
      </c>
      <c r="F16" s="21">
        <v>-78584368</v>
      </c>
      <c r="G16" s="19">
        <v>-46051243</v>
      </c>
      <c r="H16" s="20">
        <v>-46051243</v>
      </c>
      <c r="I16" s="22">
        <v>-89713983</v>
      </c>
      <c r="J16" s="23">
        <v>-135588094</v>
      </c>
      <c r="K16" s="19">
        <v>-149371555</v>
      </c>
      <c r="L16" s="20">
        <v>-156394692</v>
      </c>
    </row>
    <row r="17" spans="1:12" ht="12.75">
      <c r="A17" s="25" t="s">
        <v>32</v>
      </c>
      <c r="B17" s="26"/>
      <c r="C17" s="27">
        <f>SUM(C6:C16)</f>
        <v>2145927957</v>
      </c>
      <c r="D17" s="27">
        <f aca="true" t="shared" si="0" ref="D17:L17">SUM(D6:D16)</f>
        <v>3264401284</v>
      </c>
      <c r="E17" s="28">
        <f t="shared" si="0"/>
        <v>-13463822549</v>
      </c>
      <c r="F17" s="29">
        <f t="shared" si="0"/>
        <v>-6366378651</v>
      </c>
      <c r="G17" s="27">
        <f t="shared" si="0"/>
        <v>-6928746458</v>
      </c>
      <c r="H17" s="30">
        <f t="shared" si="0"/>
        <v>-6928746458</v>
      </c>
      <c r="I17" s="29">
        <f t="shared" si="0"/>
        <v>-9950663593</v>
      </c>
      <c r="J17" s="31">
        <f t="shared" si="0"/>
        <v>-9114567694</v>
      </c>
      <c r="K17" s="27">
        <f t="shared" si="0"/>
        <v>-9877712544</v>
      </c>
      <c r="L17" s="28">
        <f t="shared" si="0"/>
        <v>-11687066889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53895483</v>
      </c>
      <c r="D21" s="19">
        <v>32389256</v>
      </c>
      <c r="E21" s="20">
        <v>1952976</v>
      </c>
      <c r="F21" s="38">
        <v>0</v>
      </c>
      <c r="G21" s="39">
        <v>0</v>
      </c>
      <c r="H21" s="40">
        <v>0</v>
      </c>
      <c r="I21" s="22">
        <v>6191072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-6330705</v>
      </c>
      <c r="D23" s="19">
        <v>-3335550</v>
      </c>
      <c r="E23" s="20">
        <v>-90303865</v>
      </c>
      <c r="F23" s="38">
        <v>86153806</v>
      </c>
      <c r="G23" s="39">
        <v>0</v>
      </c>
      <c r="H23" s="40">
        <v>0</v>
      </c>
      <c r="I23" s="22">
        <v>-93151331</v>
      </c>
      <c r="J23" s="41">
        <v>-58500</v>
      </c>
      <c r="K23" s="39">
        <v>18290</v>
      </c>
      <c r="L23" s="40">
        <v>-2171</v>
      </c>
    </row>
    <row r="24" spans="1:12" ht="12.75">
      <c r="A24" s="24" t="s">
        <v>37</v>
      </c>
      <c r="B24" s="18"/>
      <c r="C24" s="19">
        <v>-69221483</v>
      </c>
      <c r="D24" s="19">
        <v>-152452902</v>
      </c>
      <c r="E24" s="20">
        <v>-60220430</v>
      </c>
      <c r="F24" s="21">
        <v>-51430457</v>
      </c>
      <c r="G24" s="19">
        <v>43657713</v>
      </c>
      <c r="H24" s="20">
        <v>43657713</v>
      </c>
      <c r="I24" s="22">
        <v>16806098</v>
      </c>
      <c r="J24" s="23">
        <v>243328</v>
      </c>
      <c r="K24" s="19">
        <v>5051634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-2102525086</v>
      </c>
      <c r="D26" s="19">
        <v>-3238530431</v>
      </c>
      <c r="E26" s="20">
        <v>-665872693</v>
      </c>
      <c r="F26" s="21">
        <v>-2954916296</v>
      </c>
      <c r="G26" s="19">
        <v>-3133018258</v>
      </c>
      <c r="H26" s="20">
        <v>-3133018258</v>
      </c>
      <c r="I26" s="22">
        <v>-1147854499</v>
      </c>
      <c r="J26" s="23">
        <v>-3201755685</v>
      </c>
      <c r="K26" s="19">
        <v>-2902251350</v>
      </c>
      <c r="L26" s="20">
        <v>-2792005596</v>
      </c>
    </row>
    <row r="27" spans="1:12" ht="12.75">
      <c r="A27" s="25" t="s">
        <v>39</v>
      </c>
      <c r="B27" s="26"/>
      <c r="C27" s="27">
        <f>SUM(C21:C26)</f>
        <v>-2124181791</v>
      </c>
      <c r="D27" s="27">
        <f aca="true" t="shared" si="1" ref="D27:L27">SUM(D21:D26)</f>
        <v>-3361929627</v>
      </c>
      <c r="E27" s="28">
        <f t="shared" si="1"/>
        <v>-814444012</v>
      </c>
      <c r="F27" s="29">
        <f t="shared" si="1"/>
        <v>-2920192947</v>
      </c>
      <c r="G27" s="27">
        <f t="shared" si="1"/>
        <v>-3089360545</v>
      </c>
      <c r="H27" s="28">
        <f t="shared" si="1"/>
        <v>-3089360545</v>
      </c>
      <c r="I27" s="30">
        <f t="shared" si="1"/>
        <v>-1218008660</v>
      </c>
      <c r="J27" s="31">
        <f t="shared" si="1"/>
        <v>-3201570857</v>
      </c>
      <c r="K27" s="27">
        <f t="shared" si="1"/>
        <v>-2897181426</v>
      </c>
      <c r="L27" s="28">
        <f t="shared" si="1"/>
        <v>-2792007767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-74406442</v>
      </c>
      <c r="D31" s="19">
        <v>5521270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-2864611</v>
      </c>
      <c r="D32" s="19">
        <v>5860310</v>
      </c>
      <c r="E32" s="20">
        <v>0</v>
      </c>
      <c r="F32" s="21">
        <v>0</v>
      </c>
      <c r="G32" s="19">
        <v>0</v>
      </c>
      <c r="H32" s="20">
        <v>0</v>
      </c>
      <c r="I32" s="22">
        <v>155000000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10955497</v>
      </c>
      <c r="D33" s="19">
        <v>2791558</v>
      </c>
      <c r="E33" s="20">
        <v>281428245</v>
      </c>
      <c r="F33" s="21">
        <v>-226274586</v>
      </c>
      <c r="G33" s="39">
        <v>185903138</v>
      </c>
      <c r="H33" s="40">
        <v>185903138</v>
      </c>
      <c r="I33" s="42">
        <v>-171513055</v>
      </c>
      <c r="J33" s="23">
        <v>-43342452</v>
      </c>
      <c r="K33" s="19">
        <v>-143328701</v>
      </c>
      <c r="L33" s="20">
        <v>1405737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-68819355</v>
      </c>
      <c r="D35" s="19">
        <v>-54333897</v>
      </c>
      <c r="E35" s="20">
        <v>-90542688</v>
      </c>
      <c r="F35" s="21">
        <v>-32387247</v>
      </c>
      <c r="G35" s="19">
        <v>-47782603</v>
      </c>
      <c r="H35" s="20">
        <v>-47782603</v>
      </c>
      <c r="I35" s="22">
        <v>-12429669</v>
      </c>
      <c r="J35" s="23">
        <v>-52628596</v>
      </c>
      <c r="K35" s="19">
        <v>-35134607</v>
      </c>
      <c r="L35" s="20">
        <v>-38100968</v>
      </c>
    </row>
    <row r="36" spans="1:12" ht="12.75">
      <c r="A36" s="25" t="s">
        <v>45</v>
      </c>
      <c r="B36" s="26"/>
      <c r="C36" s="27">
        <f>SUM(C31:C35)</f>
        <v>-135134911</v>
      </c>
      <c r="D36" s="27">
        <f aca="true" t="shared" si="2" ref="D36:L36">SUM(D31:D35)</f>
        <v>-40160759</v>
      </c>
      <c r="E36" s="28">
        <f t="shared" si="2"/>
        <v>190885557</v>
      </c>
      <c r="F36" s="29">
        <f t="shared" si="2"/>
        <v>-258661833</v>
      </c>
      <c r="G36" s="27">
        <f t="shared" si="2"/>
        <v>138120535</v>
      </c>
      <c r="H36" s="28">
        <f t="shared" si="2"/>
        <v>138120535</v>
      </c>
      <c r="I36" s="30">
        <f t="shared" si="2"/>
        <v>-28942724</v>
      </c>
      <c r="J36" s="31">
        <f t="shared" si="2"/>
        <v>-95971048</v>
      </c>
      <c r="K36" s="27">
        <f t="shared" si="2"/>
        <v>-178463308</v>
      </c>
      <c r="L36" s="28">
        <f t="shared" si="2"/>
        <v>-36695231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-113388745</v>
      </c>
      <c r="D38" s="33">
        <f aca="true" t="shared" si="3" ref="D38:L38">+D17+D27+D36</f>
        <v>-137689102</v>
      </c>
      <c r="E38" s="34">
        <f t="shared" si="3"/>
        <v>-14087381004</v>
      </c>
      <c r="F38" s="35">
        <f t="shared" si="3"/>
        <v>-9545233431</v>
      </c>
      <c r="G38" s="33">
        <f t="shared" si="3"/>
        <v>-9879986468</v>
      </c>
      <c r="H38" s="34">
        <f t="shared" si="3"/>
        <v>-9879986468</v>
      </c>
      <c r="I38" s="36">
        <f t="shared" si="3"/>
        <v>-11197614977</v>
      </c>
      <c r="J38" s="37">
        <f t="shared" si="3"/>
        <v>-12412109599</v>
      </c>
      <c r="K38" s="33">
        <f t="shared" si="3"/>
        <v>-12953357278</v>
      </c>
      <c r="L38" s="34">
        <f t="shared" si="3"/>
        <v>-14515769887</v>
      </c>
    </row>
    <row r="39" spans="1:12" ht="12.75">
      <c r="A39" s="24" t="s">
        <v>47</v>
      </c>
      <c r="B39" s="18" t="s">
        <v>48</v>
      </c>
      <c r="C39" s="33">
        <v>1204743835</v>
      </c>
      <c r="D39" s="33">
        <v>1173626688</v>
      </c>
      <c r="E39" s="34">
        <v>548494237</v>
      </c>
      <c r="F39" s="35">
        <v>707873721</v>
      </c>
      <c r="G39" s="33">
        <v>2078965</v>
      </c>
      <c r="H39" s="34">
        <v>2078965</v>
      </c>
      <c r="I39" s="36">
        <v>671743619</v>
      </c>
      <c r="J39" s="37">
        <v>519095504</v>
      </c>
      <c r="K39" s="33">
        <v>321523679</v>
      </c>
      <c r="L39" s="34">
        <v>336291918</v>
      </c>
    </row>
    <row r="40" spans="1:12" ht="12.75">
      <c r="A40" s="43" t="s">
        <v>49</v>
      </c>
      <c r="B40" s="44" t="s">
        <v>48</v>
      </c>
      <c r="C40" s="45">
        <f>+C38+C39</f>
        <v>1091355090</v>
      </c>
      <c r="D40" s="45">
        <f aca="true" t="shared" si="4" ref="D40:L40">+D38+D39</f>
        <v>1035937586</v>
      </c>
      <c r="E40" s="46">
        <f t="shared" si="4"/>
        <v>-13538886767</v>
      </c>
      <c r="F40" s="47">
        <f t="shared" si="4"/>
        <v>-8837359710</v>
      </c>
      <c r="G40" s="45">
        <f t="shared" si="4"/>
        <v>-9877907503</v>
      </c>
      <c r="H40" s="46">
        <f t="shared" si="4"/>
        <v>-9877907503</v>
      </c>
      <c r="I40" s="48">
        <f t="shared" si="4"/>
        <v>-10525871358</v>
      </c>
      <c r="J40" s="49">
        <f t="shared" si="4"/>
        <v>-11893014095</v>
      </c>
      <c r="K40" s="45">
        <f t="shared" si="4"/>
        <v>-12631833599</v>
      </c>
      <c r="L40" s="46">
        <f t="shared" si="4"/>
        <v>-14179477969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65042214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16322660</v>
      </c>
      <c r="J6" s="23">
        <v>3896124</v>
      </c>
      <c r="K6" s="19">
        <v>4106520</v>
      </c>
      <c r="L6" s="20">
        <v>4328268</v>
      </c>
    </row>
    <row r="7" spans="1:12" ht="12.75">
      <c r="A7" s="24" t="s">
        <v>21</v>
      </c>
      <c r="B7" s="18"/>
      <c r="C7" s="19">
        <v>218001443</v>
      </c>
      <c r="D7" s="19">
        <v>244687734</v>
      </c>
      <c r="E7" s="20">
        <v>0</v>
      </c>
      <c r="F7" s="21">
        <v>0</v>
      </c>
      <c r="G7" s="19">
        <v>0</v>
      </c>
      <c r="H7" s="20">
        <v>0</v>
      </c>
      <c r="I7" s="22">
        <v>85764637</v>
      </c>
      <c r="J7" s="23">
        <v>-267725316</v>
      </c>
      <c r="K7" s="19">
        <v>-282182496</v>
      </c>
      <c r="L7" s="20">
        <v>-297420360</v>
      </c>
    </row>
    <row r="8" spans="1:12" ht="12.75">
      <c r="A8" s="24" t="s">
        <v>22</v>
      </c>
      <c r="B8" s="18"/>
      <c r="C8" s="19">
        <v>19267973</v>
      </c>
      <c r="D8" s="19">
        <v>1138472</v>
      </c>
      <c r="E8" s="20">
        <v>0</v>
      </c>
      <c r="F8" s="21">
        <v>0</v>
      </c>
      <c r="G8" s="19">
        <v>0</v>
      </c>
      <c r="H8" s="20">
        <v>0</v>
      </c>
      <c r="I8" s="22">
        <v>57164301</v>
      </c>
      <c r="J8" s="23">
        <v>-36165156</v>
      </c>
      <c r="K8" s="19">
        <v>-38118060</v>
      </c>
      <c r="L8" s="20">
        <v>-40176432</v>
      </c>
    </row>
    <row r="9" spans="1:12" ht="12.75">
      <c r="A9" s="24" t="s">
        <v>23</v>
      </c>
      <c r="B9" s="18" t="s">
        <v>24</v>
      </c>
      <c r="C9" s="19">
        <v>74067743</v>
      </c>
      <c r="D9" s="19">
        <v>83281130</v>
      </c>
      <c r="E9" s="20">
        <v>0</v>
      </c>
      <c r="F9" s="21">
        <v>0</v>
      </c>
      <c r="G9" s="19">
        <v>0</v>
      </c>
      <c r="H9" s="20">
        <v>0</v>
      </c>
      <c r="I9" s="22">
        <v>1770000</v>
      </c>
      <c r="J9" s="23">
        <v>3379200</v>
      </c>
      <c r="K9" s="19">
        <v>3561684</v>
      </c>
      <c r="L9" s="20">
        <v>3754008</v>
      </c>
    </row>
    <row r="10" spans="1:12" ht="12.75">
      <c r="A10" s="24" t="s">
        <v>25</v>
      </c>
      <c r="B10" s="18" t="s">
        <v>24</v>
      </c>
      <c r="C10" s="19">
        <v>45981001</v>
      </c>
      <c r="D10" s="19">
        <v>31709870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1016645</v>
      </c>
      <c r="D11" s="19">
        <v>1220531</v>
      </c>
      <c r="E11" s="20">
        <v>0</v>
      </c>
      <c r="F11" s="21">
        <v>0</v>
      </c>
      <c r="G11" s="19">
        <v>0</v>
      </c>
      <c r="H11" s="20">
        <v>0</v>
      </c>
      <c r="I11" s="22">
        <v>4205</v>
      </c>
      <c r="J11" s="23">
        <v>50711736</v>
      </c>
      <c r="K11" s="19">
        <v>53450160</v>
      </c>
      <c r="L11" s="20">
        <v>56336484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-435520732</v>
      </c>
      <c r="D14" s="19">
        <v>-328661518</v>
      </c>
      <c r="E14" s="20">
        <v>0</v>
      </c>
      <c r="F14" s="21">
        <v>-383012307</v>
      </c>
      <c r="G14" s="19">
        <v>-413980082</v>
      </c>
      <c r="H14" s="20">
        <v>-413980082</v>
      </c>
      <c r="I14" s="22">
        <v>-458921697</v>
      </c>
      <c r="J14" s="23">
        <v>-433198248</v>
      </c>
      <c r="K14" s="19">
        <v>-456061824</v>
      </c>
      <c r="L14" s="20">
        <v>-480689028</v>
      </c>
    </row>
    <row r="15" spans="1:12" ht="12.75">
      <c r="A15" s="24" t="s">
        <v>30</v>
      </c>
      <c r="B15" s="18"/>
      <c r="C15" s="19">
        <v>-1625933</v>
      </c>
      <c r="D15" s="19">
        <v>-1154269</v>
      </c>
      <c r="E15" s="20">
        <v>0</v>
      </c>
      <c r="F15" s="21">
        <v>0</v>
      </c>
      <c r="G15" s="19">
        <v>0</v>
      </c>
      <c r="H15" s="20">
        <v>0</v>
      </c>
      <c r="I15" s="22">
        <v>-890500</v>
      </c>
      <c r="J15" s="23">
        <v>-900000</v>
      </c>
      <c r="K15" s="19">
        <v>-948600</v>
      </c>
      <c r="L15" s="20">
        <v>-999828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-13769646</v>
      </c>
      <c r="D17" s="27">
        <f aca="true" t="shared" si="0" ref="D17:L17">SUM(D6:D16)</f>
        <v>32221950</v>
      </c>
      <c r="E17" s="28">
        <f t="shared" si="0"/>
        <v>0</v>
      </c>
      <c r="F17" s="29">
        <f t="shared" si="0"/>
        <v>-383012307</v>
      </c>
      <c r="G17" s="27">
        <f t="shared" si="0"/>
        <v>-413980082</v>
      </c>
      <c r="H17" s="30">
        <f t="shared" si="0"/>
        <v>-413980082</v>
      </c>
      <c r="I17" s="29">
        <f t="shared" si="0"/>
        <v>-298786394</v>
      </c>
      <c r="J17" s="31">
        <f t="shared" si="0"/>
        <v>-680001660</v>
      </c>
      <c r="K17" s="27">
        <f t="shared" si="0"/>
        <v>-716192616</v>
      </c>
      <c r="L17" s="28">
        <f t="shared" si="0"/>
        <v>-754866888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65152</v>
      </c>
      <c r="D21" s="19">
        <v>1533209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-552825</v>
      </c>
      <c r="E23" s="20">
        <v>0</v>
      </c>
      <c r="F23" s="38">
        <v>0</v>
      </c>
      <c r="G23" s="39">
        <v>0</v>
      </c>
      <c r="H23" s="40">
        <v>0</v>
      </c>
      <c r="I23" s="22">
        <v>-837000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-39100818</v>
      </c>
      <c r="D26" s="19">
        <v>-34608602</v>
      </c>
      <c r="E26" s="20">
        <v>0</v>
      </c>
      <c r="F26" s="21">
        <v>0</v>
      </c>
      <c r="G26" s="19">
        <v>-41483150</v>
      </c>
      <c r="H26" s="20">
        <v>-41483150</v>
      </c>
      <c r="I26" s="22">
        <v>-20283437</v>
      </c>
      <c r="J26" s="23">
        <v>-25666992</v>
      </c>
      <c r="K26" s="19">
        <v>-27053016</v>
      </c>
      <c r="L26" s="20">
        <v>-28513884</v>
      </c>
    </row>
    <row r="27" spans="1:12" ht="12.75">
      <c r="A27" s="25" t="s">
        <v>39</v>
      </c>
      <c r="B27" s="26"/>
      <c r="C27" s="27">
        <f>SUM(C21:C26)</f>
        <v>-39035666</v>
      </c>
      <c r="D27" s="27">
        <f aca="true" t="shared" si="1" ref="D27:L27">SUM(D21:D26)</f>
        <v>-33628218</v>
      </c>
      <c r="E27" s="28">
        <f t="shared" si="1"/>
        <v>0</v>
      </c>
      <c r="F27" s="29">
        <f t="shared" si="1"/>
        <v>0</v>
      </c>
      <c r="G27" s="27">
        <f t="shared" si="1"/>
        <v>-41483150</v>
      </c>
      <c r="H27" s="28">
        <f t="shared" si="1"/>
        <v>-41483150</v>
      </c>
      <c r="I27" s="30">
        <f t="shared" si="1"/>
        <v>-21120437</v>
      </c>
      <c r="J27" s="31">
        <f t="shared" si="1"/>
        <v>-25666992</v>
      </c>
      <c r="K27" s="27">
        <f t="shared" si="1"/>
        <v>-27053016</v>
      </c>
      <c r="L27" s="28">
        <f t="shared" si="1"/>
        <v>-28513884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1781199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-3088005</v>
      </c>
      <c r="D35" s="19">
        <v>-2275599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-3088005</v>
      </c>
      <c r="D36" s="27">
        <f aca="true" t="shared" si="2" ref="D36:L36">SUM(D31:D35)</f>
        <v>-2275599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1781199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-55893317</v>
      </c>
      <c r="D38" s="33">
        <f aca="true" t="shared" si="3" ref="D38:L38">+D17+D27+D36</f>
        <v>-3681867</v>
      </c>
      <c r="E38" s="34">
        <f t="shared" si="3"/>
        <v>0</v>
      </c>
      <c r="F38" s="35">
        <f t="shared" si="3"/>
        <v>-383012307</v>
      </c>
      <c r="G38" s="33">
        <f t="shared" si="3"/>
        <v>-455463232</v>
      </c>
      <c r="H38" s="34">
        <f t="shared" si="3"/>
        <v>-455463232</v>
      </c>
      <c r="I38" s="36">
        <f t="shared" si="3"/>
        <v>-318125632</v>
      </c>
      <c r="J38" s="37">
        <f t="shared" si="3"/>
        <v>-705668652</v>
      </c>
      <c r="K38" s="33">
        <f t="shared" si="3"/>
        <v>-743245632</v>
      </c>
      <c r="L38" s="34">
        <f t="shared" si="3"/>
        <v>-783380772</v>
      </c>
    </row>
    <row r="39" spans="1:12" ht="12.75">
      <c r="A39" s="24" t="s">
        <v>47</v>
      </c>
      <c r="B39" s="18" t="s">
        <v>48</v>
      </c>
      <c r="C39" s="33">
        <v>13577796</v>
      </c>
      <c r="D39" s="33">
        <v>13557798</v>
      </c>
      <c r="E39" s="34">
        <v>0</v>
      </c>
      <c r="F39" s="35">
        <v>0</v>
      </c>
      <c r="G39" s="33">
        <v>0</v>
      </c>
      <c r="H39" s="34">
        <v>0</v>
      </c>
      <c r="I39" s="36">
        <v>2026658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-42315521</v>
      </c>
      <c r="D40" s="45">
        <f aca="true" t="shared" si="4" ref="D40:L40">+D38+D39</f>
        <v>9875931</v>
      </c>
      <c r="E40" s="46">
        <f t="shared" si="4"/>
        <v>0</v>
      </c>
      <c r="F40" s="47">
        <f t="shared" si="4"/>
        <v>-383012307</v>
      </c>
      <c r="G40" s="45">
        <f t="shared" si="4"/>
        <v>-455463232</v>
      </c>
      <c r="H40" s="46">
        <f t="shared" si="4"/>
        <v>-455463232</v>
      </c>
      <c r="I40" s="48">
        <f t="shared" si="4"/>
        <v>-316098974</v>
      </c>
      <c r="J40" s="49">
        <f t="shared" si="4"/>
        <v>-705668652</v>
      </c>
      <c r="K40" s="45">
        <f t="shared" si="4"/>
        <v>-743245632</v>
      </c>
      <c r="L40" s="46">
        <f t="shared" si="4"/>
        <v>-783380772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268821911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1174061910</v>
      </c>
      <c r="D7" s="19">
        <v>2558142018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19142459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200405065</v>
      </c>
      <c r="D9" s="19">
        <v>411159386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169680755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-4924790</v>
      </c>
      <c r="D11" s="19">
        <v>1259065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119088</v>
      </c>
      <c r="D12" s="19">
        <v>126926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-1550850990</v>
      </c>
      <c r="D14" s="19">
        <v>-2432022173</v>
      </c>
      <c r="E14" s="20">
        <v>-2155402264</v>
      </c>
      <c r="F14" s="21">
        <v>-2457556411</v>
      </c>
      <c r="G14" s="19">
        <v>-2407823671</v>
      </c>
      <c r="H14" s="20">
        <v>-2407823671</v>
      </c>
      <c r="I14" s="22">
        <v>-2386148828</v>
      </c>
      <c r="J14" s="23">
        <v>-2724972528</v>
      </c>
      <c r="K14" s="19">
        <v>-2832075306</v>
      </c>
      <c r="L14" s="20">
        <v>-2985007367</v>
      </c>
    </row>
    <row r="15" spans="1:12" ht="12.75">
      <c r="A15" s="24" t="s">
        <v>30</v>
      </c>
      <c r="B15" s="18"/>
      <c r="C15" s="19">
        <v>-81293700</v>
      </c>
      <c r="D15" s="19">
        <v>-96881514</v>
      </c>
      <c r="E15" s="20">
        <v>-129855319</v>
      </c>
      <c r="F15" s="21">
        <v>-84041476</v>
      </c>
      <c r="G15" s="19">
        <v>-155056686</v>
      </c>
      <c r="H15" s="20">
        <v>-155056686</v>
      </c>
      <c r="I15" s="22">
        <v>-310282607</v>
      </c>
      <c r="J15" s="23">
        <v>-301120356</v>
      </c>
      <c r="K15" s="19">
        <v>-316778612</v>
      </c>
      <c r="L15" s="20">
        <v>-333884657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-891213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176019249</v>
      </c>
      <c r="D17" s="27">
        <f aca="true" t="shared" si="0" ref="D17:L17">SUM(D6:D16)</f>
        <v>460926167</v>
      </c>
      <c r="E17" s="28">
        <f t="shared" si="0"/>
        <v>-2286148796</v>
      </c>
      <c r="F17" s="29">
        <f t="shared" si="0"/>
        <v>-2541597887</v>
      </c>
      <c r="G17" s="27">
        <f t="shared" si="0"/>
        <v>-2562880357</v>
      </c>
      <c r="H17" s="30">
        <f t="shared" si="0"/>
        <v>-2562880357</v>
      </c>
      <c r="I17" s="29">
        <f t="shared" si="0"/>
        <v>-2696431435</v>
      </c>
      <c r="J17" s="31">
        <f t="shared" si="0"/>
        <v>-3026092884</v>
      </c>
      <c r="K17" s="27">
        <f t="shared" si="0"/>
        <v>-3148853918</v>
      </c>
      <c r="L17" s="28">
        <f t="shared" si="0"/>
        <v>-3318892024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562345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-237107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-5308881</v>
      </c>
      <c r="F24" s="21">
        <v>5308881</v>
      </c>
      <c r="G24" s="19">
        <v>-5308873</v>
      </c>
      <c r="H24" s="20">
        <v>-5308873</v>
      </c>
      <c r="I24" s="22">
        <v>5292594</v>
      </c>
      <c r="J24" s="23">
        <v>257239</v>
      </c>
      <c r="K24" s="19">
        <v>5051634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-112839302</v>
      </c>
      <c r="D26" s="19">
        <v>-429730839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-112514064</v>
      </c>
      <c r="D27" s="27">
        <f aca="true" t="shared" si="1" ref="D27:L27">SUM(D21:D26)</f>
        <v>-429730839</v>
      </c>
      <c r="E27" s="28">
        <f t="shared" si="1"/>
        <v>-5308881</v>
      </c>
      <c r="F27" s="29">
        <f t="shared" si="1"/>
        <v>5308881</v>
      </c>
      <c r="G27" s="27">
        <f t="shared" si="1"/>
        <v>-5308873</v>
      </c>
      <c r="H27" s="28">
        <f t="shared" si="1"/>
        <v>-5308873</v>
      </c>
      <c r="I27" s="30">
        <f t="shared" si="1"/>
        <v>5292594</v>
      </c>
      <c r="J27" s="31">
        <f t="shared" si="1"/>
        <v>257239</v>
      </c>
      <c r="K27" s="27">
        <f t="shared" si="1"/>
        <v>5051634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-74406442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121139960</v>
      </c>
      <c r="F33" s="21">
        <v>-121139960</v>
      </c>
      <c r="G33" s="39">
        <v>121139958</v>
      </c>
      <c r="H33" s="40">
        <v>121139958</v>
      </c>
      <c r="I33" s="42">
        <v>-119839665</v>
      </c>
      <c r="J33" s="23">
        <v>15550588</v>
      </c>
      <c r="K33" s="19">
        <v>-136690546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-4434922</v>
      </c>
      <c r="D35" s="19">
        <v>-25686426</v>
      </c>
      <c r="E35" s="20">
        <v>-18480429</v>
      </c>
      <c r="F35" s="21">
        <v>0</v>
      </c>
      <c r="G35" s="19">
        <v>-18480424</v>
      </c>
      <c r="H35" s="20">
        <v>-18480424</v>
      </c>
      <c r="I35" s="22">
        <v>0</v>
      </c>
      <c r="J35" s="23">
        <v>-18480424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-78841364</v>
      </c>
      <c r="D36" s="27">
        <f aca="true" t="shared" si="2" ref="D36:L36">SUM(D31:D35)</f>
        <v>-25686426</v>
      </c>
      <c r="E36" s="28">
        <f t="shared" si="2"/>
        <v>102659531</v>
      </c>
      <c r="F36" s="29">
        <f t="shared" si="2"/>
        <v>-121139960</v>
      </c>
      <c r="G36" s="27">
        <f t="shared" si="2"/>
        <v>102659534</v>
      </c>
      <c r="H36" s="28">
        <f t="shared" si="2"/>
        <v>102659534</v>
      </c>
      <c r="I36" s="30">
        <f t="shared" si="2"/>
        <v>-119839665</v>
      </c>
      <c r="J36" s="31">
        <f t="shared" si="2"/>
        <v>-2929836</v>
      </c>
      <c r="K36" s="27">
        <f t="shared" si="2"/>
        <v>-136690546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-15336179</v>
      </c>
      <c r="D38" s="33">
        <f aca="true" t="shared" si="3" ref="D38:L38">+D17+D27+D36</f>
        <v>5508902</v>
      </c>
      <c r="E38" s="34">
        <f t="shared" si="3"/>
        <v>-2188798146</v>
      </c>
      <c r="F38" s="35">
        <f t="shared" si="3"/>
        <v>-2657428966</v>
      </c>
      <c r="G38" s="33">
        <f t="shared" si="3"/>
        <v>-2465529696</v>
      </c>
      <c r="H38" s="34">
        <f t="shared" si="3"/>
        <v>-2465529696</v>
      </c>
      <c r="I38" s="36">
        <f t="shared" si="3"/>
        <v>-2810978506</v>
      </c>
      <c r="J38" s="37">
        <f t="shared" si="3"/>
        <v>-3028765481</v>
      </c>
      <c r="K38" s="33">
        <f t="shared" si="3"/>
        <v>-3280492830</v>
      </c>
      <c r="L38" s="34">
        <f t="shared" si="3"/>
        <v>-3318892024</v>
      </c>
    </row>
    <row r="39" spans="1:12" ht="12.75">
      <c r="A39" s="24" t="s">
        <v>47</v>
      </c>
      <c r="B39" s="18" t="s">
        <v>48</v>
      </c>
      <c r="C39" s="33">
        <v>14756500</v>
      </c>
      <c r="D39" s="33">
        <v>-579679</v>
      </c>
      <c r="E39" s="34">
        <v>12845142</v>
      </c>
      <c r="F39" s="35">
        <v>0</v>
      </c>
      <c r="G39" s="33">
        <v>-239917700</v>
      </c>
      <c r="H39" s="34">
        <v>-239917700</v>
      </c>
      <c r="I39" s="36">
        <v>-513168931</v>
      </c>
      <c r="J39" s="37">
        <v>78446740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-579679</v>
      </c>
      <c r="D40" s="45">
        <f aca="true" t="shared" si="4" ref="D40:L40">+D38+D39</f>
        <v>4929223</v>
      </c>
      <c r="E40" s="46">
        <f t="shared" si="4"/>
        <v>-2175953004</v>
      </c>
      <c r="F40" s="47">
        <f t="shared" si="4"/>
        <v>-2657428966</v>
      </c>
      <c r="G40" s="45">
        <f t="shared" si="4"/>
        <v>-2705447396</v>
      </c>
      <c r="H40" s="46">
        <f t="shared" si="4"/>
        <v>-2705447396</v>
      </c>
      <c r="I40" s="48">
        <f t="shared" si="4"/>
        <v>-3324147437</v>
      </c>
      <c r="J40" s="49">
        <f t="shared" si="4"/>
        <v>-2950318741</v>
      </c>
      <c r="K40" s="45">
        <f t="shared" si="4"/>
        <v>-3280492830</v>
      </c>
      <c r="L40" s="46">
        <f t="shared" si="4"/>
        <v>-3318892024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291042367</v>
      </c>
      <c r="D6" s="19">
        <v>309753630</v>
      </c>
      <c r="E6" s="20">
        <v>294911623</v>
      </c>
      <c r="F6" s="21">
        <v>147114351</v>
      </c>
      <c r="G6" s="19">
        <v>146549385</v>
      </c>
      <c r="H6" s="20">
        <v>146549385</v>
      </c>
      <c r="I6" s="22">
        <v>227663205</v>
      </c>
      <c r="J6" s="23">
        <v>1943140</v>
      </c>
      <c r="K6" s="19">
        <v>2051588</v>
      </c>
      <c r="L6" s="20">
        <v>2164205</v>
      </c>
    </row>
    <row r="7" spans="1:12" ht="12.75">
      <c r="A7" s="24" t="s">
        <v>21</v>
      </c>
      <c r="B7" s="18"/>
      <c r="C7" s="19">
        <v>680081700</v>
      </c>
      <c r="D7" s="19">
        <v>729866281</v>
      </c>
      <c r="E7" s="20">
        <v>586603385</v>
      </c>
      <c r="F7" s="21">
        <v>902541842</v>
      </c>
      <c r="G7" s="19">
        <v>941362205</v>
      </c>
      <c r="H7" s="20">
        <v>941362205</v>
      </c>
      <c r="I7" s="22">
        <v>414351405</v>
      </c>
      <c r="J7" s="23">
        <v>6409880</v>
      </c>
      <c r="K7" s="19">
        <v>6551293</v>
      </c>
      <c r="L7" s="20">
        <v>6911481</v>
      </c>
    </row>
    <row r="8" spans="1:12" ht="12.75">
      <c r="A8" s="24" t="s">
        <v>22</v>
      </c>
      <c r="B8" s="18"/>
      <c r="C8" s="19">
        <v>100402378</v>
      </c>
      <c r="D8" s="19">
        <v>60721790</v>
      </c>
      <c r="E8" s="20">
        <v>46393795</v>
      </c>
      <c r="F8" s="21">
        <v>104737488</v>
      </c>
      <c r="G8" s="19">
        <v>103559642</v>
      </c>
      <c r="H8" s="20">
        <v>103559642</v>
      </c>
      <c r="I8" s="22">
        <v>36776965</v>
      </c>
      <c r="J8" s="23">
        <v>89203196</v>
      </c>
      <c r="K8" s="19">
        <v>93084127</v>
      </c>
      <c r="L8" s="20">
        <v>97354359</v>
      </c>
    </row>
    <row r="9" spans="1:12" ht="12.75">
      <c r="A9" s="24" t="s">
        <v>23</v>
      </c>
      <c r="B9" s="18" t="s">
        <v>24</v>
      </c>
      <c r="C9" s="19">
        <v>125385666</v>
      </c>
      <c r="D9" s="19">
        <v>147764748</v>
      </c>
      <c r="E9" s="20">
        <v>156927200</v>
      </c>
      <c r="F9" s="21">
        <v>186876767</v>
      </c>
      <c r="G9" s="19">
        <v>187825063</v>
      </c>
      <c r="H9" s="20">
        <v>187825063</v>
      </c>
      <c r="I9" s="22">
        <v>108044001</v>
      </c>
      <c r="J9" s="23">
        <v>209093278</v>
      </c>
      <c r="K9" s="19">
        <v>231435895</v>
      </c>
      <c r="L9" s="20">
        <v>260167755</v>
      </c>
    </row>
    <row r="10" spans="1:12" ht="12.75">
      <c r="A10" s="24" t="s">
        <v>25</v>
      </c>
      <c r="B10" s="18" t="s">
        <v>24</v>
      </c>
      <c r="C10" s="19">
        <v>57059187</v>
      </c>
      <c r="D10" s="19">
        <v>49604679</v>
      </c>
      <c r="E10" s="20">
        <v>0</v>
      </c>
      <c r="F10" s="21">
        <v>68203800</v>
      </c>
      <c r="G10" s="19">
        <v>75003800</v>
      </c>
      <c r="H10" s="20">
        <v>75003800</v>
      </c>
      <c r="I10" s="22">
        <v>7000000</v>
      </c>
      <c r="J10" s="23">
        <v>55727360</v>
      </c>
      <c r="K10" s="19">
        <v>60318400</v>
      </c>
      <c r="L10" s="20">
        <v>78583120</v>
      </c>
    </row>
    <row r="11" spans="1:12" ht="12.75">
      <c r="A11" s="24" t="s">
        <v>26</v>
      </c>
      <c r="B11" s="18"/>
      <c r="C11" s="19">
        <v>40559585</v>
      </c>
      <c r="D11" s="19">
        <v>51293073</v>
      </c>
      <c r="E11" s="20">
        <v>41827664</v>
      </c>
      <c r="F11" s="21">
        <v>38485227</v>
      </c>
      <c r="G11" s="19">
        <v>40363384</v>
      </c>
      <c r="H11" s="20">
        <v>40363384</v>
      </c>
      <c r="I11" s="22">
        <v>18412021</v>
      </c>
      <c r="J11" s="23">
        <v>39586220</v>
      </c>
      <c r="K11" s="19">
        <v>39914043</v>
      </c>
      <c r="L11" s="20">
        <v>39317363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-1009776110</v>
      </c>
      <c r="D14" s="19">
        <v>-1086486015</v>
      </c>
      <c r="E14" s="20">
        <v>-1168735061</v>
      </c>
      <c r="F14" s="21">
        <v>-1352939040</v>
      </c>
      <c r="G14" s="19">
        <v>-1394828925</v>
      </c>
      <c r="H14" s="20">
        <v>-1394828925</v>
      </c>
      <c r="I14" s="22">
        <v>-952166708</v>
      </c>
      <c r="J14" s="23">
        <v>-1494357477</v>
      </c>
      <c r="K14" s="19">
        <v>-1617799547</v>
      </c>
      <c r="L14" s="20">
        <v>-1757790997</v>
      </c>
    </row>
    <row r="15" spans="1:12" ht="12.75">
      <c r="A15" s="24" t="s">
        <v>30</v>
      </c>
      <c r="B15" s="18"/>
      <c r="C15" s="19">
        <v>-8391097</v>
      </c>
      <c r="D15" s="19">
        <v>-7617271</v>
      </c>
      <c r="E15" s="20">
        <v>-10694433</v>
      </c>
      <c r="F15" s="21">
        <v>-19132479</v>
      </c>
      <c r="G15" s="19">
        <v>-19132479</v>
      </c>
      <c r="H15" s="20">
        <v>-19132479</v>
      </c>
      <c r="I15" s="22">
        <v>-17153359</v>
      </c>
      <c r="J15" s="23">
        <v>-32560665</v>
      </c>
      <c r="K15" s="19">
        <v>-48623737</v>
      </c>
      <c r="L15" s="20">
        <v>-49045517</v>
      </c>
    </row>
    <row r="16" spans="1:12" ht="12.75">
      <c r="A16" s="24" t="s">
        <v>31</v>
      </c>
      <c r="B16" s="18" t="s">
        <v>24</v>
      </c>
      <c r="C16" s="19">
        <v>-5201820</v>
      </c>
      <c r="D16" s="19">
        <v>-1823000</v>
      </c>
      <c r="E16" s="20">
        <v>-1819386</v>
      </c>
      <c r="F16" s="21">
        <v>-1910000</v>
      </c>
      <c r="G16" s="19">
        <v>-2040000</v>
      </c>
      <c r="H16" s="20">
        <v>-2040000</v>
      </c>
      <c r="I16" s="22">
        <v>-1582847</v>
      </c>
      <c r="J16" s="23">
        <v>-2030000</v>
      </c>
      <c r="K16" s="19">
        <v>-2136500</v>
      </c>
      <c r="L16" s="20">
        <v>-2258309</v>
      </c>
    </row>
    <row r="17" spans="1:12" ht="12.75">
      <c r="A17" s="25" t="s">
        <v>32</v>
      </c>
      <c r="B17" s="26"/>
      <c r="C17" s="27">
        <f>SUM(C6:C16)</f>
        <v>271161856</v>
      </c>
      <c r="D17" s="27">
        <f aca="true" t="shared" si="0" ref="D17:L17">SUM(D6:D16)</f>
        <v>253077915</v>
      </c>
      <c r="E17" s="28">
        <f t="shared" si="0"/>
        <v>-54585213</v>
      </c>
      <c r="F17" s="29">
        <f t="shared" si="0"/>
        <v>73977956</v>
      </c>
      <c r="G17" s="27">
        <f t="shared" si="0"/>
        <v>78662075</v>
      </c>
      <c r="H17" s="30">
        <f t="shared" si="0"/>
        <v>78662075</v>
      </c>
      <c r="I17" s="29">
        <f t="shared" si="0"/>
        <v>-158655317</v>
      </c>
      <c r="J17" s="31">
        <f t="shared" si="0"/>
        <v>-1126985068</v>
      </c>
      <c r="K17" s="27">
        <f t="shared" si="0"/>
        <v>-1235204438</v>
      </c>
      <c r="L17" s="28">
        <f t="shared" si="0"/>
        <v>-1324596540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2972761</v>
      </c>
      <c r="E21" s="20">
        <v>0</v>
      </c>
      <c r="F21" s="38">
        <v>0</v>
      </c>
      <c r="G21" s="39">
        <v>0</v>
      </c>
      <c r="H21" s="40">
        <v>0</v>
      </c>
      <c r="I21" s="22">
        <v>38000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95385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-75000000</v>
      </c>
      <c r="D24" s="19">
        <v>3000000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-212746843</v>
      </c>
      <c r="D26" s="19">
        <v>-250799346</v>
      </c>
      <c r="E26" s="20">
        <v>-272344034</v>
      </c>
      <c r="F26" s="21">
        <v>-374409544</v>
      </c>
      <c r="G26" s="19">
        <v>-391144759</v>
      </c>
      <c r="H26" s="20">
        <v>-391144759</v>
      </c>
      <c r="I26" s="22">
        <v>-325566943</v>
      </c>
      <c r="J26" s="23">
        <v>-462136912</v>
      </c>
      <c r="K26" s="19">
        <v>-390697105</v>
      </c>
      <c r="L26" s="20">
        <v>-409026852</v>
      </c>
    </row>
    <row r="27" spans="1:12" ht="12.75">
      <c r="A27" s="25" t="s">
        <v>39</v>
      </c>
      <c r="B27" s="26"/>
      <c r="C27" s="27">
        <f>SUM(C21:C26)</f>
        <v>-287651458</v>
      </c>
      <c r="D27" s="27">
        <f aca="true" t="shared" si="1" ref="D27:L27">SUM(D21:D26)</f>
        <v>-244826585</v>
      </c>
      <c r="E27" s="28">
        <f t="shared" si="1"/>
        <v>-272344034</v>
      </c>
      <c r="F27" s="29">
        <f t="shared" si="1"/>
        <v>-374409544</v>
      </c>
      <c r="G27" s="27">
        <f t="shared" si="1"/>
        <v>-391144759</v>
      </c>
      <c r="H27" s="28">
        <f t="shared" si="1"/>
        <v>-391144759</v>
      </c>
      <c r="I27" s="30">
        <f t="shared" si="1"/>
        <v>-325528943</v>
      </c>
      <c r="J27" s="31">
        <f t="shared" si="1"/>
        <v>-462136912</v>
      </c>
      <c r="K27" s="27">
        <f t="shared" si="1"/>
        <v>-390697105</v>
      </c>
      <c r="L27" s="28">
        <f t="shared" si="1"/>
        <v>-409026852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5521270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155000000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9934301</v>
      </c>
      <c r="D33" s="19">
        <v>0</v>
      </c>
      <c r="E33" s="20">
        <v>92148566</v>
      </c>
      <c r="F33" s="21">
        <v>-92148566</v>
      </c>
      <c r="G33" s="39">
        <v>0</v>
      </c>
      <c r="H33" s="40">
        <v>0</v>
      </c>
      <c r="I33" s="42">
        <v>1738557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-11916563</v>
      </c>
      <c r="D35" s="19">
        <v>-10334263</v>
      </c>
      <c r="E35" s="20">
        <v>-6558638</v>
      </c>
      <c r="F35" s="21">
        <v>0</v>
      </c>
      <c r="G35" s="19">
        <v>0</v>
      </c>
      <c r="H35" s="20">
        <v>0</v>
      </c>
      <c r="I35" s="22">
        <v>5385297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-1982262</v>
      </c>
      <c r="D36" s="27">
        <f aca="true" t="shared" si="2" ref="D36:L36">SUM(D31:D35)</f>
        <v>-4812993</v>
      </c>
      <c r="E36" s="28">
        <f t="shared" si="2"/>
        <v>85589928</v>
      </c>
      <c r="F36" s="29">
        <f t="shared" si="2"/>
        <v>-92148566</v>
      </c>
      <c r="G36" s="27">
        <f t="shared" si="2"/>
        <v>0</v>
      </c>
      <c r="H36" s="28">
        <f t="shared" si="2"/>
        <v>0</v>
      </c>
      <c r="I36" s="30">
        <f t="shared" si="2"/>
        <v>162123854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-18471864</v>
      </c>
      <c r="D38" s="33">
        <f aca="true" t="shared" si="3" ref="D38:L38">+D17+D27+D36</f>
        <v>3438337</v>
      </c>
      <c r="E38" s="34">
        <f t="shared" si="3"/>
        <v>-241339319</v>
      </c>
      <c r="F38" s="35">
        <f t="shared" si="3"/>
        <v>-392580154</v>
      </c>
      <c r="G38" s="33">
        <f t="shared" si="3"/>
        <v>-312482684</v>
      </c>
      <c r="H38" s="34">
        <f t="shared" si="3"/>
        <v>-312482684</v>
      </c>
      <c r="I38" s="36">
        <f t="shared" si="3"/>
        <v>-322060406</v>
      </c>
      <c r="J38" s="37">
        <f t="shared" si="3"/>
        <v>-1589121980</v>
      </c>
      <c r="K38" s="33">
        <f t="shared" si="3"/>
        <v>-1625901543</v>
      </c>
      <c r="L38" s="34">
        <f t="shared" si="3"/>
        <v>-1733623392</v>
      </c>
    </row>
    <row r="39" spans="1:12" ht="12.75">
      <c r="A39" s="24" t="s">
        <v>47</v>
      </c>
      <c r="B39" s="18" t="s">
        <v>48</v>
      </c>
      <c r="C39" s="33">
        <v>98935106</v>
      </c>
      <c r="D39" s="33">
        <v>80463242</v>
      </c>
      <c r="E39" s="34">
        <v>565859199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80463242</v>
      </c>
      <c r="D40" s="45">
        <f aca="true" t="shared" si="4" ref="D40:L40">+D38+D39</f>
        <v>83901579</v>
      </c>
      <c r="E40" s="46">
        <f t="shared" si="4"/>
        <v>324519880</v>
      </c>
      <c r="F40" s="47">
        <f t="shared" si="4"/>
        <v>-392580154</v>
      </c>
      <c r="G40" s="45">
        <f t="shared" si="4"/>
        <v>-312482684</v>
      </c>
      <c r="H40" s="46">
        <f t="shared" si="4"/>
        <v>-312482684</v>
      </c>
      <c r="I40" s="48">
        <f t="shared" si="4"/>
        <v>-322060406</v>
      </c>
      <c r="J40" s="49">
        <f t="shared" si="4"/>
        <v>-1589121980</v>
      </c>
      <c r="K40" s="45">
        <f t="shared" si="4"/>
        <v>-1625901543</v>
      </c>
      <c r="L40" s="46">
        <f t="shared" si="4"/>
        <v>-1733623392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29065057</v>
      </c>
      <c r="D6" s="19">
        <v>46259604</v>
      </c>
      <c r="E6" s="20">
        <v>25265487</v>
      </c>
      <c r="F6" s="21">
        <v>0</v>
      </c>
      <c r="G6" s="19">
        <v>0</v>
      </c>
      <c r="H6" s="20">
        <v>0</v>
      </c>
      <c r="I6" s="22">
        <v>28249866</v>
      </c>
      <c r="J6" s="23">
        <v>-271874</v>
      </c>
      <c r="K6" s="19">
        <v>-540491</v>
      </c>
      <c r="L6" s="20">
        <v>-286466</v>
      </c>
    </row>
    <row r="7" spans="1:12" ht="12.75">
      <c r="A7" s="24" t="s">
        <v>21</v>
      </c>
      <c r="B7" s="18"/>
      <c r="C7" s="19">
        <v>74237961</v>
      </c>
      <c r="D7" s="19">
        <v>82771956</v>
      </c>
      <c r="E7" s="20">
        <v>94195507</v>
      </c>
      <c r="F7" s="21">
        <v>70048</v>
      </c>
      <c r="G7" s="19">
        <v>76413</v>
      </c>
      <c r="H7" s="20">
        <v>76413</v>
      </c>
      <c r="I7" s="22">
        <v>90929207</v>
      </c>
      <c r="J7" s="23">
        <v>134806798</v>
      </c>
      <c r="K7" s="19">
        <v>269559432</v>
      </c>
      <c r="L7" s="20">
        <v>142084902</v>
      </c>
    </row>
    <row r="8" spans="1:12" ht="12.75">
      <c r="A8" s="24" t="s">
        <v>22</v>
      </c>
      <c r="B8" s="18"/>
      <c r="C8" s="19">
        <v>35684826</v>
      </c>
      <c r="D8" s="19">
        <v>11077899</v>
      </c>
      <c r="E8" s="20">
        <v>16881770</v>
      </c>
      <c r="F8" s="21">
        <v>14701071</v>
      </c>
      <c r="G8" s="19">
        <v>16036799</v>
      </c>
      <c r="H8" s="20">
        <v>16036799</v>
      </c>
      <c r="I8" s="22">
        <v>13731537</v>
      </c>
      <c r="J8" s="23">
        <v>7277136</v>
      </c>
      <c r="K8" s="19">
        <v>14372040</v>
      </c>
      <c r="L8" s="20">
        <v>7665179</v>
      </c>
    </row>
    <row r="9" spans="1:12" ht="12.75">
      <c r="A9" s="24" t="s">
        <v>23</v>
      </c>
      <c r="B9" s="18" t="s">
        <v>24</v>
      </c>
      <c r="C9" s="19">
        <v>51409859</v>
      </c>
      <c r="D9" s="19">
        <v>63131067</v>
      </c>
      <c r="E9" s="20">
        <v>84671657</v>
      </c>
      <c r="F9" s="21">
        <v>72752174</v>
      </c>
      <c r="G9" s="19">
        <v>77594663</v>
      </c>
      <c r="H9" s="20">
        <v>77594663</v>
      </c>
      <c r="I9" s="22">
        <v>90642380</v>
      </c>
      <c r="J9" s="23">
        <v>-62250015</v>
      </c>
      <c r="K9" s="19">
        <v>-124647025</v>
      </c>
      <c r="L9" s="20">
        <v>-58963029</v>
      </c>
    </row>
    <row r="10" spans="1:12" ht="12.75">
      <c r="A10" s="24" t="s">
        <v>25</v>
      </c>
      <c r="B10" s="18" t="s">
        <v>24</v>
      </c>
      <c r="C10" s="19">
        <v>20755000</v>
      </c>
      <c r="D10" s="19">
        <v>25404000</v>
      </c>
      <c r="E10" s="20">
        <v>37000000</v>
      </c>
      <c r="F10" s="21">
        <v>26596174</v>
      </c>
      <c r="G10" s="19">
        <v>27347337</v>
      </c>
      <c r="H10" s="20">
        <v>27347337</v>
      </c>
      <c r="I10" s="22">
        <v>47014000</v>
      </c>
      <c r="J10" s="23">
        <v>-8089732</v>
      </c>
      <c r="K10" s="19">
        <v>-16135976</v>
      </c>
      <c r="L10" s="20">
        <v>26395377</v>
      </c>
    </row>
    <row r="11" spans="1:12" ht="12.75">
      <c r="A11" s="24" t="s">
        <v>26</v>
      </c>
      <c r="B11" s="18"/>
      <c r="C11" s="19">
        <v>546059</v>
      </c>
      <c r="D11" s="19">
        <v>642809</v>
      </c>
      <c r="E11" s="20">
        <v>655254</v>
      </c>
      <c r="F11" s="21">
        <v>0</v>
      </c>
      <c r="G11" s="19">
        <v>0</v>
      </c>
      <c r="H11" s="20">
        <v>0</v>
      </c>
      <c r="I11" s="22">
        <v>3616570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-178470645</v>
      </c>
      <c r="D14" s="19">
        <v>-192390112</v>
      </c>
      <c r="E14" s="20">
        <v>-175359104</v>
      </c>
      <c r="F14" s="21">
        <v>-241532478</v>
      </c>
      <c r="G14" s="19">
        <v>-211806672</v>
      </c>
      <c r="H14" s="20">
        <v>-211806672</v>
      </c>
      <c r="I14" s="22">
        <v>-204908177</v>
      </c>
      <c r="J14" s="23">
        <v>-137840287</v>
      </c>
      <c r="K14" s="19">
        <v>-283318483</v>
      </c>
      <c r="L14" s="20">
        <v>-140390902</v>
      </c>
    </row>
    <row r="15" spans="1:12" ht="12.75">
      <c r="A15" s="24" t="s">
        <v>30</v>
      </c>
      <c r="B15" s="18"/>
      <c r="C15" s="19">
        <v>-4881687</v>
      </c>
      <c r="D15" s="19">
        <v>-5472602</v>
      </c>
      <c r="E15" s="20">
        <v>-5427035</v>
      </c>
      <c r="F15" s="21">
        <v>-47981472</v>
      </c>
      <c r="G15" s="19">
        <v>-3936804</v>
      </c>
      <c r="H15" s="20">
        <v>-3936804</v>
      </c>
      <c r="I15" s="22">
        <v>-4906927</v>
      </c>
      <c r="J15" s="23">
        <v>-4219996</v>
      </c>
      <c r="K15" s="19">
        <v>-8432000</v>
      </c>
      <c r="L15" s="20">
        <v>-4447660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-182372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28346430</v>
      </c>
      <c r="D17" s="27">
        <f aca="true" t="shared" si="0" ref="D17:L17">SUM(D6:D16)</f>
        <v>31424621</v>
      </c>
      <c r="E17" s="28">
        <f t="shared" si="0"/>
        <v>77701164</v>
      </c>
      <c r="F17" s="29">
        <f t="shared" si="0"/>
        <v>-175394483</v>
      </c>
      <c r="G17" s="27">
        <f t="shared" si="0"/>
        <v>-94688264</v>
      </c>
      <c r="H17" s="30">
        <f t="shared" si="0"/>
        <v>-94688264</v>
      </c>
      <c r="I17" s="29">
        <f t="shared" si="0"/>
        <v>64368456</v>
      </c>
      <c r="J17" s="31">
        <f t="shared" si="0"/>
        <v>-70587970</v>
      </c>
      <c r="K17" s="27">
        <f t="shared" si="0"/>
        <v>-149142503</v>
      </c>
      <c r="L17" s="28">
        <f t="shared" si="0"/>
        <v>-27942599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14280977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-39957535</v>
      </c>
      <c r="D26" s="19">
        <v>-32660669</v>
      </c>
      <c r="E26" s="20">
        <v>-37701935</v>
      </c>
      <c r="F26" s="21">
        <v>-15766663</v>
      </c>
      <c r="G26" s="19">
        <v>-38085663</v>
      </c>
      <c r="H26" s="20">
        <v>-38085663</v>
      </c>
      <c r="I26" s="22">
        <v>-54068670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-25676558</v>
      </c>
      <c r="D27" s="27">
        <f aca="true" t="shared" si="1" ref="D27:L27">SUM(D21:D26)</f>
        <v>-32660669</v>
      </c>
      <c r="E27" s="28">
        <f t="shared" si="1"/>
        <v>-37701935</v>
      </c>
      <c r="F27" s="29">
        <f t="shared" si="1"/>
        <v>-15766663</v>
      </c>
      <c r="G27" s="27">
        <f t="shared" si="1"/>
        <v>-38085663</v>
      </c>
      <c r="H27" s="28">
        <f t="shared" si="1"/>
        <v>-38085663</v>
      </c>
      <c r="I27" s="30">
        <f t="shared" si="1"/>
        <v>-54068670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1828351</v>
      </c>
      <c r="F33" s="21">
        <v>-1828351</v>
      </c>
      <c r="G33" s="39">
        <v>0</v>
      </c>
      <c r="H33" s="40">
        <v>0</v>
      </c>
      <c r="I33" s="42">
        <v>1903838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1828351</v>
      </c>
      <c r="F36" s="29">
        <f t="shared" si="2"/>
        <v>-1828351</v>
      </c>
      <c r="G36" s="27">
        <f t="shared" si="2"/>
        <v>0</v>
      </c>
      <c r="H36" s="28">
        <f t="shared" si="2"/>
        <v>0</v>
      </c>
      <c r="I36" s="30">
        <f t="shared" si="2"/>
        <v>1903838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2669872</v>
      </c>
      <c r="D38" s="33">
        <f aca="true" t="shared" si="3" ref="D38:L38">+D17+D27+D36</f>
        <v>-1236048</v>
      </c>
      <c r="E38" s="34">
        <f t="shared" si="3"/>
        <v>41827580</v>
      </c>
      <c r="F38" s="35">
        <f t="shared" si="3"/>
        <v>-192989497</v>
      </c>
      <c r="G38" s="33">
        <f t="shared" si="3"/>
        <v>-132773927</v>
      </c>
      <c r="H38" s="34">
        <f t="shared" si="3"/>
        <v>-132773927</v>
      </c>
      <c r="I38" s="36">
        <f t="shared" si="3"/>
        <v>12203624</v>
      </c>
      <c r="J38" s="37">
        <f t="shared" si="3"/>
        <v>-70587970</v>
      </c>
      <c r="K38" s="33">
        <f t="shared" si="3"/>
        <v>-149142503</v>
      </c>
      <c r="L38" s="34">
        <f t="shared" si="3"/>
        <v>-27942599</v>
      </c>
    </row>
    <row r="39" spans="1:12" ht="12.75">
      <c r="A39" s="24" t="s">
        <v>47</v>
      </c>
      <c r="B39" s="18" t="s">
        <v>48</v>
      </c>
      <c r="C39" s="33">
        <v>6636361</v>
      </c>
      <c r="D39" s="33">
        <v>9306238</v>
      </c>
      <c r="E39" s="34">
        <v>2819878</v>
      </c>
      <c r="F39" s="35">
        <v>0</v>
      </c>
      <c r="G39" s="33">
        <v>0</v>
      </c>
      <c r="H39" s="34">
        <v>0</v>
      </c>
      <c r="I39" s="36">
        <v>35910014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9306233</v>
      </c>
      <c r="D40" s="45">
        <f aca="true" t="shared" si="4" ref="D40:L40">+D38+D39</f>
        <v>8070190</v>
      </c>
      <c r="E40" s="46">
        <f t="shared" si="4"/>
        <v>44647458</v>
      </c>
      <c r="F40" s="47">
        <f t="shared" si="4"/>
        <v>-192989497</v>
      </c>
      <c r="G40" s="45">
        <f t="shared" si="4"/>
        <v>-132773927</v>
      </c>
      <c r="H40" s="46">
        <f t="shared" si="4"/>
        <v>-132773927</v>
      </c>
      <c r="I40" s="48">
        <f t="shared" si="4"/>
        <v>48113638</v>
      </c>
      <c r="J40" s="49">
        <f t="shared" si="4"/>
        <v>-70587970</v>
      </c>
      <c r="K40" s="45">
        <f t="shared" si="4"/>
        <v>-149142503</v>
      </c>
      <c r="L40" s="46">
        <f t="shared" si="4"/>
        <v>-27942599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1052298</v>
      </c>
      <c r="D6" s="19">
        <v>3685091</v>
      </c>
      <c r="E6" s="20">
        <v>0</v>
      </c>
      <c r="F6" s="21">
        <v>0</v>
      </c>
      <c r="G6" s="19">
        <v>330820</v>
      </c>
      <c r="H6" s="20">
        <v>330820</v>
      </c>
      <c r="I6" s="22">
        <v>4418350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2648989</v>
      </c>
      <c r="D7" s="19">
        <v>8722960</v>
      </c>
      <c r="E7" s="20">
        <v>0</v>
      </c>
      <c r="F7" s="21">
        <v>401830</v>
      </c>
      <c r="G7" s="19">
        <v>717297</v>
      </c>
      <c r="H7" s="20">
        <v>717297</v>
      </c>
      <c r="I7" s="22">
        <v>2702135</v>
      </c>
      <c r="J7" s="23">
        <v>62972</v>
      </c>
      <c r="K7" s="19">
        <v>66372</v>
      </c>
      <c r="L7" s="20">
        <v>69957</v>
      </c>
    </row>
    <row r="8" spans="1:12" ht="12.75">
      <c r="A8" s="24" t="s">
        <v>22</v>
      </c>
      <c r="B8" s="18"/>
      <c r="C8" s="19">
        <v>174106996</v>
      </c>
      <c r="D8" s="19">
        <v>83609900</v>
      </c>
      <c r="E8" s="20">
        <v>0</v>
      </c>
      <c r="F8" s="21">
        <v>78730795</v>
      </c>
      <c r="G8" s="19">
        <v>23385179</v>
      </c>
      <c r="H8" s="20">
        <v>23385179</v>
      </c>
      <c r="I8" s="22">
        <v>5471045</v>
      </c>
      <c r="J8" s="23">
        <v>31968710</v>
      </c>
      <c r="K8" s="19">
        <v>24734029</v>
      </c>
      <c r="L8" s="20">
        <v>26069671</v>
      </c>
    </row>
    <row r="9" spans="1:12" ht="12.75">
      <c r="A9" s="24" t="s">
        <v>23</v>
      </c>
      <c r="B9" s="18" t="s">
        <v>24</v>
      </c>
      <c r="C9" s="19">
        <v>339291000</v>
      </c>
      <c r="D9" s="19">
        <v>296043000</v>
      </c>
      <c r="E9" s="20">
        <v>0</v>
      </c>
      <c r="F9" s="21">
        <v>372949557</v>
      </c>
      <c r="G9" s="19">
        <v>373949250</v>
      </c>
      <c r="H9" s="20">
        <v>373949250</v>
      </c>
      <c r="I9" s="22">
        <v>357709277</v>
      </c>
      <c r="J9" s="23">
        <v>434097000</v>
      </c>
      <c r="K9" s="19">
        <v>443236850</v>
      </c>
      <c r="L9" s="20">
        <v>480234000</v>
      </c>
    </row>
    <row r="10" spans="1:12" ht="12.75">
      <c r="A10" s="24" t="s">
        <v>25</v>
      </c>
      <c r="B10" s="18" t="s">
        <v>24</v>
      </c>
      <c r="C10" s="19">
        <v>89139000</v>
      </c>
      <c r="D10" s="19">
        <v>146504000</v>
      </c>
      <c r="E10" s="20">
        <v>0</v>
      </c>
      <c r="F10" s="21">
        <v>151069193</v>
      </c>
      <c r="G10" s="19">
        <v>178802754</v>
      </c>
      <c r="H10" s="20">
        <v>178802754</v>
      </c>
      <c r="I10" s="22">
        <v>0</v>
      </c>
      <c r="J10" s="23">
        <v>162287000</v>
      </c>
      <c r="K10" s="19">
        <v>174048150</v>
      </c>
      <c r="L10" s="20">
        <v>213817000</v>
      </c>
    </row>
    <row r="11" spans="1:12" ht="12.75">
      <c r="A11" s="24" t="s">
        <v>26</v>
      </c>
      <c r="B11" s="18"/>
      <c r="C11" s="19">
        <v>10066428</v>
      </c>
      <c r="D11" s="19">
        <v>10682161</v>
      </c>
      <c r="E11" s="20">
        <v>0</v>
      </c>
      <c r="F11" s="21">
        <v>18337</v>
      </c>
      <c r="G11" s="19">
        <v>20000</v>
      </c>
      <c r="H11" s="20">
        <v>20000</v>
      </c>
      <c r="I11" s="22">
        <v>60552859</v>
      </c>
      <c r="J11" s="23">
        <v>6521000</v>
      </c>
      <c r="K11" s="19">
        <v>6873134</v>
      </c>
      <c r="L11" s="20">
        <v>7244283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-521305656</v>
      </c>
      <c r="D14" s="19">
        <v>-243770355</v>
      </c>
      <c r="E14" s="20">
        <v>0</v>
      </c>
      <c r="F14" s="21">
        <v>-476760040</v>
      </c>
      <c r="G14" s="19">
        <v>-572396984</v>
      </c>
      <c r="H14" s="20">
        <v>-572396984</v>
      </c>
      <c r="I14" s="22">
        <v>-444729474</v>
      </c>
      <c r="J14" s="23">
        <v>-565686836</v>
      </c>
      <c r="K14" s="19">
        <v>-596081094</v>
      </c>
      <c r="L14" s="20">
        <v>-628269478</v>
      </c>
    </row>
    <row r="15" spans="1:12" ht="12.75">
      <c r="A15" s="24" t="s">
        <v>30</v>
      </c>
      <c r="B15" s="18"/>
      <c r="C15" s="19">
        <v>-395605</v>
      </c>
      <c r="D15" s="19">
        <v>-3611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94603450</v>
      </c>
      <c r="D17" s="27">
        <f aca="true" t="shared" si="0" ref="D17:L17">SUM(D6:D16)</f>
        <v>305473146</v>
      </c>
      <c r="E17" s="28">
        <f t="shared" si="0"/>
        <v>0</v>
      </c>
      <c r="F17" s="29">
        <f t="shared" si="0"/>
        <v>126409672</v>
      </c>
      <c r="G17" s="27">
        <f t="shared" si="0"/>
        <v>4808316</v>
      </c>
      <c r="H17" s="30">
        <f t="shared" si="0"/>
        <v>4808316</v>
      </c>
      <c r="I17" s="29">
        <f t="shared" si="0"/>
        <v>-13875808</v>
      </c>
      <c r="J17" s="31">
        <f t="shared" si="0"/>
        <v>69249846</v>
      </c>
      <c r="K17" s="27">
        <f t="shared" si="0"/>
        <v>52877441</v>
      </c>
      <c r="L17" s="28">
        <f t="shared" si="0"/>
        <v>99165433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5239945</v>
      </c>
      <c r="D21" s="19">
        <v>912722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-117451868</v>
      </c>
      <c r="D26" s="19">
        <v>-307951172</v>
      </c>
      <c r="E26" s="20">
        <v>0</v>
      </c>
      <c r="F26" s="21">
        <v>-141777387</v>
      </c>
      <c r="G26" s="19">
        <v>-163005087</v>
      </c>
      <c r="H26" s="20">
        <v>-163005087</v>
      </c>
      <c r="I26" s="22">
        <v>-145833772</v>
      </c>
      <c r="J26" s="23">
        <v>-167646750</v>
      </c>
      <c r="K26" s="19">
        <v>-173912699</v>
      </c>
      <c r="L26" s="20">
        <v>-136817000</v>
      </c>
    </row>
    <row r="27" spans="1:12" ht="12.75">
      <c r="A27" s="25" t="s">
        <v>39</v>
      </c>
      <c r="B27" s="26"/>
      <c r="C27" s="27">
        <f>SUM(C21:C26)</f>
        <v>-112211923</v>
      </c>
      <c r="D27" s="27">
        <f aca="true" t="shared" si="1" ref="D27:L27">SUM(D21:D26)</f>
        <v>-307038450</v>
      </c>
      <c r="E27" s="28">
        <f t="shared" si="1"/>
        <v>0</v>
      </c>
      <c r="F27" s="29">
        <f t="shared" si="1"/>
        <v>-141777387</v>
      </c>
      <c r="G27" s="27">
        <f t="shared" si="1"/>
        <v>-163005087</v>
      </c>
      <c r="H27" s="28">
        <f t="shared" si="1"/>
        <v>-163005087</v>
      </c>
      <c r="I27" s="30">
        <f t="shared" si="1"/>
        <v>-145833772</v>
      </c>
      <c r="J27" s="31">
        <f t="shared" si="1"/>
        <v>-167646750</v>
      </c>
      <c r="K27" s="27">
        <f t="shared" si="1"/>
        <v>-173912699</v>
      </c>
      <c r="L27" s="28">
        <f t="shared" si="1"/>
        <v>-136817000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2318752</v>
      </c>
      <c r="E33" s="20">
        <v>0</v>
      </c>
      <c r="F33" s="21">
        <v>0</v>
      </c>
      <c r="G33" s="39">
        <v>0</v>
      </c>
      <c r="H33" s="40">
        <v>0</v>
      </c>
      <c r="I33" s="42">
        <v>55194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2318752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55194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-17608473</v>
      </c>
      <c r="D38" s="33">
        <f aca="true" t="shared" si="3" ref="D38:L38">+D17+D27+D36</f>
        <v>753448</v>
      </c>
      <c r="E38" s="34">
        <f t="shared" si="3"/>
        <v>0</v>
      </c>
      <c r="F38" s="35">
        <f t="shared" si="3"/>
        <v>-15367715</v>
      </c>
      <c r="G38" s="33">
        <f t="shared" si="3"/>
        <v>-158196771</v>
      </c>
      <c r="H38" s="34">
        <f t="shared" si="3"/>
        <v>-158196771</v>
      </c>
      <c r="I38" s="36">
        <f t="shared" si="3"/>
        <v>-159654386</v>
      </c>
      <c r="J38" s="37">
        <f t="shared" si="3"/>
        <v>-98396904</v>
      </c>
      <c r="K38" s="33">
        <f t="shared" si="3"/>
        <v>-121035258</v>
      </c>
      <c r="L38" s="34">
        <f t="shared" si="3"/>
        <v>-37651567</v>
      </c>
    </row>
    <row r="39" spans="1:12" ht="12.75">
      <c r="A39" s="24" t="s">
        <v>47</v>
      </c>
      <c r="B39" s="18" t="s">
        <v>48</v>
      </c>
      <c r="C39" s="33">
        <v>86440151</v>
      </c>
      <c r="D39" s="33">
        <v>68832925</v>
      </c>
      <c r="E39" s="34">
        <v>0</v>
      </c>
      <c r="F39" s="35">
        <v>0</v>
      </c>
      <c r="G39" s="33">
        <v>0</v>
      </c>
      <c r="H39" s="34">
        <v>0</v>
      </c>
      <c r="I39" s="36">
        <v>56621999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68831678</v>
      </c>
      <c r="D40" s="45">
        <f aca="true" t="shared" si="4" ref="D40:L40">+D38+D39</f>
        <v>69586373</v>
      </c>
      <c r="E40" s="46">
        <f t="shared" si="4"/>
        <v>0</v>
      </c>
      <c r="F40" s="47">
        <f t="shared" si="4"/>
        <v>-15367715</v>
      </c>
      <c r="G40" s="45">
        <f t="shared" si="4"/>
        <v>-158196771</v>
      </c>
      <c r="H40" s="46">
        <f t="shared" si="4"/>
        <v>-158196771</v>
      </c>
      <c r="I40" s="48">
        <f t="shared" si="4"/>
        <v>-103032387</v>
      </c>
      <c r="J40" s="49">
        <f t="shared" si="4"/>
        <v>-98396904</v>
      </c>
      <c r="K40" s="45">
        <f t="shared" si="4"/>
        <v>-121035258</v>
      </c>
      <c r="L40" s="46">
        <f t="shared" si="4"/>
        <v>-37651567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11842217</v>
      </c>
      <c r="F6" s="21">
        <v>0</v>
      </c>
      <c r="G6" s="19">
        <v>0</v>
      </c>
      <c r="H6" s="20">
        <v>0</v>
      </c>
      <c r="I6" s="22">
        <v>14705256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44482038</v>
      </c>
      <c r="D7" s="19">
        <v>49529458</v>
      </c>
      <c r="E7" s="20">
        <v>51969509</v>
      </c>
      <c r="F7" s="21">
        <v>0</v>
      </c>
      <c r="G7" s="19">
        <v>0</v>
      </c>
      <c r="H7" s="20">
        <v>0</v>
      </c>
      <c r="I7" s="22">
        <v>44921375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8387842</v>
      </c>
      <c r="D8" s="19">
        <v>19936912</v>
      </c>
      <c r="E8" s="20">
        <v>229588337</v>
      </c>
      <c r="F8" s="21">
        <v>1500000</v>
      </c>
      <c r="G8" s="19">
        <v>2020300</v>
      </c>
      <c r="H8" s="20">
        <v>2020300</v>
      </c>
      <c r="I8" s="22">
        <v>230407638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459368054</v>
      </c>
      <c r="D9" s="19">
        <v>427408000</v>
      </c>
      <c r="E9" s="20">
        <v>329523728</v>
      </c>
      <c r="F9" s="21">
        <v>2037154184</v>
      </c>
      <c r="G9" s="19">
        <v>2126154184</v>
      </c>
      <c r="H9" s="20">
        <v>2126154184</v>
      </c>
      <c r="I9" s="22">
        <v>344852000</v>
      </c>
      <c r="J9" s="23">
        <v>2169609096</v>
      </c>
      <c r="K9" s="19">
        <v>1984437096</v>
      </c>
      <c r="L9" s="20">
        <v>1821821424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5050000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5959833</v>
      </c>
      <c r="D11" s="19">
        <v>0</v>
      </c>
      <c r="E11" s="20">
        <v>4666490</v>
      </c>
      <c r="F11" s="21">
        <v>0</v>
      </c>
      <c r="G11" s="19">
        <v>0</v>
      </c>
      <c r="H11" s="20">
        <v>0</v>
      </c>
      <c r="I11" s="22">
        <v>28426770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-379969019</v>
      </c>
      <c r="D14" s="19">
        <v>-394058310</v>
      </c>
      <c r="E14" s="20">
        <v>-450355073</v>
      </c>
      <c r="F14" s="21">
        <v>-459122100</v>
      </c>
      <c r="G14" s="19">
        <v>-434342228</v>
      </c>
      <c r="H14" s="20">
        <v>-434342228</v>
      </c>
      <c r="I14" s="22">
        <v>-431043529</v>
      </c>
      <c r="J14" s="23">
        <v>-513515668</v>
      </c>
      <c r="K14" s="19">
        <v>-539191406</v>
      </c>
      <c r="L14" s="20">
        <v>-566151001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-2805585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-2149000</v>
      </c>
      <c r="D16" s="19">
        <v>0</v>
      </c>
      <c r="E16" s="20">
        <v>-3246000</v>
      </c>
      <c r="F16" s="21">
        <v>-15000000</v>
      </c>
      <c r="G16" s="19">
        <v>-6275000</v>
      </c>
      <c r="H16" s="20">
        <v>-6275000</v>
      </c>
      <c r="I16" s="22">
        <v>-7811853</v>
      </c>
      <c r="J16" s="23">
        <v>-5313000</v>
      </c>
      <c r="K16" s="19">
        <v>-5578650</v>
      </c>
      <c r="L16" s="20">
        <v>-5857582</v>
      </c>
    </row>
    <row r="17" spans="1:12" ht="12.75">
      <c r="A17" s="25" t="s">
        <v>32</v>
      </c>
      <c r="B17" s="26"/>
      <c r="C17" s="27">
        <f>SUM(C6:C16)</f>
        <v>136079748</v>
      </c>
      <c r="D17" s="27">
        <f aca="true" t="shared" si="0" ref="D17:L17">SUM(D6:D16)</f>
        <v>102816060</v>
      </c>
      <c r="E17" s="28">
        <f t="shared" si="0"/>
        <v>171183623</v>
      </c>
      <c r="F17" s="29">
        <f t="shared" si="0"/>
        <v>1564532084</v>
      </c>
      <c r="G17" s="27">
        <f t="shared" si="0"/>
        <v>1687557256</v>
      </c>
      <c r="H17" s="30">
        <f t="shared" si="0"/>
        <v>1687557256</v>
      </c>
      <c r="I17" s="29">
        <f t="shared" si="0"/>
        <v>229507657</v>
      </c>
      <c r="J17" s="31">
        <f t="shared" si="0"/>
        <v>1650780428</v>
      </c>
      <c r="K17" s="27">
        <f t="shared" si="0"/>
        <v>1439667040</v>
      </c>
      <c r="L17" s="28">
        <f t="shared" si="0"/>
        <v>1249812841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-1049777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-144130317</v>
      </c>
      <c r="D26" s="19">
        <v>-99255207</v>
      </c>
      <c r="E26" s="20">
        <v>-101940912</v>
      </c>
      <c r="F26" s="21">
        <v>-2000500008</v>
      </c>
      <c r="G26" s="19">
        <v>-1985162474</v>
      </c>
      <c r="H26" s="20">
        <v>-1985162474</v>
      </c>
      <c r="I26" s="22">
        <v>-105751601</v>
      </c>
      <c r="J26" s="23">
        <v>-1919374544</v>
      </c>
      <c r="K26" s="19">
        <v>-1756477380</v>
      </c>
      <c r="L26" s="20">
        <v>-1604886544</v>
      </c>
    </row>
    <row r="27" spans="1:12" ht="12.75">
      <c r="A27" s="25" t="s">
        <v>39</v>
      </c>
      <c r="B27" s="26"/>
      <c r="C27" s="27">
        <f>SUM(C21:C26)</f>
        <v>-144130317</v>
      </c>
      <c r="D27" s="27">
        <f aca="true" t="shared" si="1" ref="D27:L27">SUM(D21:D26)</f>
        <v>-99255207</v>
      </c>
      <c r="E27" s="28">
        <f t="shared" si="1"/>
        <v>-101940912</v>
      </c>
      <c r="F27" s="29">
        <f t="shared" si="1"/>
        <v>-2000500008</v>
      </c>
      <c r="G27" s="27">
        <f t="shared" si="1"/>
        <v>-1985162474</v>
      </c>
      <c r="H27" s="28">
        <f t="shared" si="1"/>
        <v>-1985162474</v>
      </c>
      <c r="I27" s="30">
        <f t="shared" si="1"/>
        <v>-106801378</v>
      </c>
      <c r="J27" s="31">
        <f t="shared" si="1"/>
        <v>-1919374544</v>
      </c>
      <c r="K27" s="27">
        <f t="shared" si="1"/>
        <v>-1756477380</v>
      </c>
      <c r="L27" s="28">
        <f t="shared" si="1"/>
        <v>-1604886544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501679</v>
      </c>
      <c r="F33" s="21">
        <v>-1675</v>
      </c>
      <c r="G33" s="39">
        <v>290630</v>
      </c>
      <c r="H33" s="40">
        <v>290630</v>
      </c>
      <c r="I33" s="42">
        <v>-104905</v>
      </c>
      <c r="J33" s="23">
        <v>-288326</v>
      </c>
      <c r="K33" s="19">
        <v>25116</v>
      </c>
      <c r="L33" s="20">
        <v>26364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-4571733</v>
      </c>
      <c r="D35" s="19">
        <v>-3942143</v>
      </c>
      <c r="E35" s="20">
        <v>-2387021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-4571733</v>
      </c>
      <c r="D36" s="27">
        <f aca="true" t="shared" si="2" ref="D36:L36">SUM(D31:D35)</f>
        <v>-3942143</v>
      </c>
      <c r="E36" s="28">
        <f t="shared" si="2"/>
        <v>-1885342</v>
      </c>
      <c r="F36" s="29">
        <f t="shared" si="2"/>
        <v>-1675</v>
      </c>
      <c r="G36" s="27">
        <f t="shared" si="2"/>
        <v>290630</v>
      </c>
      <c r="H36" s="28">
        <f t="shared" si="2"/>
        <v>290630</v>
      </c>
      <c r="I36" s="30">
        <f t="shared" si="2"/>
        <v>-104905</v>
      </c>
      <c r="J36" s="31">
        <f t="shared" si="2"/>
        <v>-288326</v>
      </c>
      <c r="K36" s="27">
        <f t="shared" si="2"/>
        <v>25116</v>
      </c>
      <c r="L36" s="28">
        <f t="shared" si="2"/>
        <v>26364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-12622302</v>
      </c>
      <c r="D38" s="33">
        <f aca="true" t="shared" si="3" ref="D38:L38">+D17+D27+D36</f>
        <v>-381290</v>
      </c>
      <c r="E38" s="34">
        <f t="shared" si="3"/>
        <v>67357369</v>
      </c>
      <c r="F38" s="35">
        <f t="shared" si="3"/>
        <v>-435969599</v>
      </c>
      <c r="G38" s="33">
        <f t="shared" si="3"/>
        <v>-297314588</v>
      </c>
      <c r="H38" s="34">
        <f t="shared" si="3"/>
        <v>-297314588</v>
      </c>
      <c r="I38" s="36">
        <f t="shared" si="3"/>
        <v>122601374</v>
      </c>
      <c r="J38" s="37">
        <f t="shared" si="3"/>
        <v>-268882442</v>
      </c>
      <c r="K38" s="33">
        <f t="shared" si="3"/>
        <v>-316785224</v>
      </c>
      <c r="L38" s="34">
        <f t="shared" si="3"/>
        <v>-355047339</v>
      </c>
    </row>
    <row r="39" spans="1:12" ht="12.75">
      <c r="A39" s="24" t="s">
        <v>47</v>
      </c>
      <c r="B39" s="18" t="s">
        <v>48</v>
      </c>
      <c r="C39" s="33">
        <v>15510280</v>
      </c>
      <c r="D39" s="33">
        <v>2887948</v>
      </c>
      <c r="E39" s="34">
        <v>-23965334</v>
      </c>
      <c r="F39" s="35">
        <v>0</v>
      </c>
      <c r="G39" s="33">
        <v>0</v>
      </c>
      <c r="H39" s="34">
        <v>0</v>
      </c>
      <c r="I39" s="36">
        <v>1009907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2887978</v>
      </c>
      <c r="D40" s="45">
        <f aca="true" t="shared" si="4" ref="D40:L40">+D38+D39</f>
        <v>2506658</v>
      </c>
      <c r="E40" s="46">
        <f t="shared" si="4"/>
        <v>43392035</v>
      </c>
      <c r="F40" s="47">
        <f t="shared" si="4"/>
        <v>-435969599</v>
      </c>
      <c r="G40" s="45">
        <f t="shared" si="4"/>
        <v>-297314588</v>
      </c>
      <c r="H40" s="46">
        <f t="shared" si="4"/>
        <v>-297314588</v>
      </c>
      <c r="I40" s="48">
        <f t="shared" si="4"/>
        <v>123611281</v>
      </c>
      <c r="J40" s="49">
        <f t="shared" si="4"/>
        <v>-268882442</v>
      </c>
      <c r="K40" s="45">
        <f t="shared" si="4"/>
        <v>-316785224</v>
      </c>
      <c r="L40" s="46">
        <f t="shared" si="4"/>
        <v>-355047339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3432430</v>
      </c>
      <c r="D8" s="19">
        <v>21196274</v>
      </c>
      <c r="E8" s="20">
        <v>795650</v>
      </c>
      <c r="F8" s="21">
        <v>1585600</v>
      </c>
      <c r="G8" s="19">
        <v>2355440</v>
      </c>
      <c r="H8" s="20">
        <v>2355440</v>
      </c>
      <c r="I8" s="22">
        <v>2031199</v>
      </c>
      <c r="J8" s="23">
        <v>1155000</v>
      </c>
      <c r="K8" s="19">
        <v>1140000</v>
      </c>
      <c r="L8" s="20">
        <v>1125000</v>
      </c>
    </row>
    <row r="9" spans="1:12" ht="12.75">
      <c r="A9" s="24" t="s">
        <v>23</v>
      </c>
      <c r="B9" s="18" t="s">
        <v>24</v>
      </c>
      <c r="C9" s="19">
        <v>334042792</v>
      </c>
      <c r="D9" s="19">
        <v>337391000</v>
      </c>
      <c r="E9" s="20">
        <v>353318764</v>
      </c>
      <c r="F9" s="21">
        <v>349338000</v>
      </c>
      <c r="G9" s="19">
        <v>349473255</v>
      </c>
      <c r="H9" s="20">
        <v>349473255</v>
      </c>
      <c r="I9" s="22">
        <v>345321678</v>
      </c>
      <c r="J9" s="23">
        <v>360355001</v>
      </c>
      <c r="K9" s="19">
        <v>369176000</v>
      </c>
      <c r="L9" s="20">
        <v>380919000</v>
      </c>
    </row>
    <row r="10" spans="1:12" ht="12.75">
      <c r="A10" s="24" t="s">
        <v>25</v>
      </c>
      <c r="B10" s="18" t="s">
        <v>24</v>
      </c>
      <c r="C10" s="19">
        <v>2010000</v>
      </c>
      <c r="D10" s="19">
        <v>2076000</v>
      </c>
      <c r="E10" s="20">
        <v>0</v>
      </c>
      <c r="F10" s="21">
        <v>2180000</v>
      </c>
      <c r="G10" s="19">
        <v>2180000</v>
      </c>
      <c r="H10" s="20">
        <v>2180000</v>
      </c>
      <c r="I10" s="22">
        <v>0</v>
      </c>
      <c r="J10" s="23">
        <v>2310000</v>
      </c>
      <c r="K10" s="19">
        <v>2442000</v>
      </c>
      <c r="L10" s="20">
        <v>2577000</v>
      </c>
    </row>
    <row r="11" spans="1:12" ht="12.75">
      <c r="A11" s="24" t="s">
        <v>26</v>
      </c>
      <c r="B11" s="18"/>
      <c r="C11" s="19">
        <v>38133020</v>
      </c>
      <c r="D11" s="19">
        <v>43944808</v>
      </c>
      <c r="E11" s="20">
        <v>15260730</v>
      </c>
      <c r="F11" s="21">
        <v>22459000</v>
      </c>
      <c r="G11" s="19">
        <v>30548500</v>
      </c>
      <c r="H11" s="20">
        <v>30548500</v>
      </c>
      <c r="I11" s="22">
        <v>20813394</v>
      </c>
      <c r="J11" s="23">
        <v>25450000</v>
      </c>
      <c r="K11" s="19">
        <v>23460000</v>
      </c>
      <c r="L11" s="20">
        <v>21470000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-129504408</v>
      </c>
      <c r="D14" s="19">
        <v>-206562217</v>
      </c>
      <c r="E14" s="20">
        <v>-214221687</v>
      </c>
      <c r="F14" s="21">
        <v>-267366997</v>
      </c>
      <c r="G14" s="19">
        <v>-269521078</v>
      </c>
      <c r="H14" s="20">
        <v>-269521078</v>
      </c>
      <c r="I14" s="22">
        <v>-237038073</v>
      </c>
      <c r="J14" s="23">
        <v>-289397408</v>
      </c>
      <c r="K14" s="19">
        <v>-297919226</v>
      </c>
      <c r="L14" s="20">
        <v>-310239594</v>
      </c>
    </row>
    <row r="15" spans="1:12" ht="12.75">
      <c r="A15" s="24" t="s">
        <v>30</v>
      </c>
      <c r="B15" s="18"/>
      <c r="C15" s="19">
        <v>-1610056</v>
      </c>
      <c r="D15" s="19">
        <v>-1127298</v>
      </c>
      <c r="E15" s="20">
        <v>-779650</v>
      </c>
      <c r="F15" s="21">
        <v>-967763</v>
      </c>
      <c r="G15" s="19">
        <v>-634576</v>
      </c>
      <c r="H15" s="20">
        <v>-634576</v>
      </c>
      <c r="I15" s="22">
        <v>-518745</v>
      </c>
      <c r="J15" s="23">
        <v>-173789</v>
      </c>
      <c r="K15" s="19">
        <v>-20764</v>
      </c>
      <c r="L15" s="20">
        <v>0</v>
      </c>
    </row>
    <row r="16" spans="1:12" ht="12.75">
      <c r="A16" s="24" t="s">
        <v>31</v>
      </c>
      <c r="B16" s="18" t="s">
        <v>24</v>
      </c>
      <c r="C16" s="19">
        <v>-177348808</v>
      </c>
      <c r="D16" s="19">
        <v>-162301459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69154970</v>
      </c>
      <c r="D17" s="27">
        <f aca="true" t="shared" si="0" ref="D17:L17">SUM(D6:D16)</f>
        <v>34617108</v>
      </c>
      <c r="E17" s="28">
        <f t="shared" si="0"/>
        <v>154373807</v>
      </c>
      <c r="F17" s="29">
        <f t="shared" si="0"/>
        <v>107227840</v>
      </c>
      <c r="G17" s="27">
        <f t="shared" si="0"/>
        <v>114401541</v>
      </c>
      <c r="H17" s="30">
        <f t="shared" si="0"/>
        <v>114401541</v>
      </c>
      <c r="I17" s="29">
        <f t="shared" si="0"/>
        <v>130609453</v>
      </c>
      <c r="J17" s="31">
        <f t="shared" si="0"/>
        <v>99698804</v>
      </c>
      <c r="K17" s="27">
        <f t="shared" si="0"/>
        <v>98278010</v>
      </c>
      <c r="L17" s="28">
        <f t="shared" si="0"/>
        <v>95851406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57691</v>
      </c>
      <c r="D21" s="19">
        <v>282036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-4205457</v>
      </c>
      <c r="D24" s="19">
        <v>-3983865</v>
      </c>
      <c r="E24" s="20">
        <v>-49218878</v>
      </c>
      <c r="F24" s="21">
        <v>252292</v>
      </c>
      <c r="G24" s="19">
        <v>48966586</v>
      </c>
      <c r="H24" s="20">
        <v>48966586</v>
      </c>
      <c r="I24" s="22">
        <v>-54004297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-29180873</v>
      </c>
      <c r="D26" s="19">
        <v>-34803086</v>
      </c>
      <c r="E26" s="20">
        <v>-21788329</v>
      </c>
      <c r="F26" s="21">
        <v>-33248000</v>
      </c>
      <c r="G26" s="19">
        <v>-30745947</v>
      </c>
      <c r="H26" s="20">
        <v>-30745947</v>
      </c>
      <c r="I26" s="22">
        <v>-18309817</v>
      </c>
      <c r="J26" s="23">
        <v>-36600000</v>
      </c>
      <c r="K26" s="19">
        <v>-30688180</v>
      </c>
      <c r="L26" s="20">
        <v>-24590000</v>
      </c>
    </row>
    <row r="27" spans="1:12" ht="12.75">
      <c r="A27" s="25" t="s">
        <v>39</v>
      </c>
      <c r="B27" s="26"/>
      <c r="C27" s="27">
        <f>SUM(C21:C26)</f>
        <v>-33328639</v>
      </c>
      <c r="D27" s="27">
        <f aca="true" t="shared" si="1" ref="D27:L27">SUM(D21:D26)</f>
        <v>-38504915</v>
      </c>
      <c r="E27" s="28">
        <f t="shared" si="1"/>
        <v>-71007207</v>
      </c>
      <c r="F27" s="29">
        <f t="shared" si="1"/>
        <v>-32995708</v>
      </c>
      <c r="G27" s="27">
        <f t="shared" si="1"/>
        <v>18220639</v>
      </c>
      <c r="H27" s="28">
        <f t="shared" si="1"/>
        <v>18220639</v>
      </c>
      <c r="I27" s="30">
        <f t="shared" si="1"/>
        <v>-72314114</v>
      </c>
      <c r="J27" s="31">
        <f t="shared" si="1"/>
        <v>-36600000</v>
      </c>
      <c r="K27" s="27">
        <f t="shared" si="1"/>
        <v>-30688180</v>
      </c>
      <c r="L27" s="28">
        <f t="shared" si="1"/>
        <v>-24590000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12030</v>
      </c>
      <c r="F33" s="21">
        <v>-12030</v>
      </c>
      <c r="G33" s="39">
        <v>0</v>
      </c>
      <c r="H33" s="40">
        <v>0</v>
      </c>
      <c r="I33" s="42">
        <v>12030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-3085068</v>
      </c>
      <c r="D35" s="19">
        <v>-3352989</v>
      </c>
      <c r="E35" s="20">
        <v>-3679646</v>
      </c>
      <c r="F35" s="21">
        <v>-3085068</v>
      </c>
      <c r="G35" s="19">
        <v>0</v>
      </c>
      <c r="H35" s="20">
        <v>0</v>
      </c>
      <c r="I35" s="22">
        <v>-2186916</v>
      </c>
      <c r="J35" s="23">
        <v>-1930916</v>
      </c>
      <c r="K35" s="19">
        <v>-398364</v>
      </c>
      <c r="L35" s="20">
        <v>0</v>
      </c>
    </row>
    <row r="36" spans="1:12" ht="12.75">
      <c r="A36" s="25" t="s">
        <v>45</v>
      </c>
      <c r="B36" s="26"/>
      <c r="C36" s="27">
        <f>SUM(C31:C35)</f>
        <v>-3085068</v>
      </c>
      <c r="D36" s="27">
        <f aca="true" t="shared" si="2" ref="D36:L36">SUM(D31:D35)</f>
        <v>-3352989</v>
      </c>
      <c r="E36" s="28">
        <f t="shared" si="2"/>
        <v>-3667616</v>
      </c>
      <c r="F36" s="29">
        <f t="shared" si="2"/>
        <v>-3097098</v>
      </c>
      <c r="G36" s="27">
        <f t="shared" si="2"/>
        <v>0</v>
      </c>
      <c r="H36" s="28">
        <f t="shared" si="2"/>
        <v>0</v>
      </c>
      <c r="I36" s="30">
        <f t="shared" si="2"/>
        <v>-2174886</v>
      </c>
      <c r="J36" s="31">
        <f t="shared" si="2"/>
        <v>-1930916</v>
      </c>
      <c r="K36" s="27">
        <f t="shared" si="2"/>
        <v>-398364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32741263</v>
      </c>
      <c r="D38" s="33">
        <f aca="true" t="shared" si="3" ref="D38:L38">+D17+D27+D36</f>
        <v>-7240796</v>
      </c>
      <c r="E38" s="34">
        <f t="shared" si="3"/>
        <v>79698984</v>
      </c>
      <c r="F38" s="35">
        <f t="shared" si="3"/>
        <v>71135034</v>
      </c>
      <c r="G38" s="33">
        <f t="shared" si="3"/>
        <v>132622180</v>
      </c>
      <c r="H38" s="34">
        <f t="shared" si="3"/>
        <v>132622180</v>
      </c>
      <c r="I38" s="36">
        <f t="shared" si="3"/>
        <v>56120453</v>
      </c>
      <c r="J38" s="37">
        <f t="shared" si="3"/>
        <v>61167888</v>
      </c>
      <c r="K38" s="33">
        <f t="shared" si="3"/>
        <v>67191466</v>
      </c>
      <c r="L38" s="34">
        <f t="shared" si="3"/>
        <v>71261406</v>
      </c>
    </row>
    <row r="39" spans="1:12" ht="12.75">
      <c r="A39" s="24" t="s">
        <v>47</v>
      </c>
      <c r="B39" s="18" t="s">
        <v>48</v>
      </c>
      <c r="C39" s="33">
        <v>432400748</v>
      </c>
      <c r="D39" s="33">
        <v>465142150</v>
      </c>
      <c r="E39" s="34">
        <v>452671585</v>
      </c>
      <c r="F39" s="35">
        <v>465877056</v>
      </c>
      <c r="G39" s="33">
        <v>0</v>
      </c>
      <c r="H39" s="34">
        <v>0</v>
      </c>
      <c r="I39" s="36">
        <v>428570955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465142011</v>
      </c>
      <c r="D40" s="45">
        <f aca="true" t="shared" si="4" ref="D40:L40">+D38+D39</f>
        <v>457901354</v>
      </c>
      <c r="E40" s="46">
        <f t="shared" si="4"/>
        <v>532370569</v>
      </c>
      <c r="F40" s="47">
        <f t="shared" si="4"/>
        <v>537012090</v>
      </c>
      <c r="G40" s="45">
        <f t="shared" si="4"/>
        <v>132622180</v>
      </c>
      <c r="H40" s="46">
        <f t="shared" si="4"/>
        <v>132622180</v>
      </c>
      <c r="I40" s="48">
        <f t="shared" si="4"/>
        <v>484691408</v>
      </c>
      <c r="J40" s="49">
        <f t="shared" si="4"/>
        <v>61167888</v>
      </c>
      <c r="K40" s="45">
        <f t="shared" si="4"/>
        <v>67191466</v>
      </c>
      <c r="L40" s="46">
        <f t="shared" si="4"/>
        <v>71261406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76414670</v>
      </c>
      <c r="D6" s="19">
        <v>97473215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164628527</v>
      </c>
      <c r="D7" s="19">
        <v>174892456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43651807</v>
      </c>
      <c r="D8" s="19">
        <v>26339024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105713000</v>
      </c>
      <c r="D9" s="19">
        <v>119558743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64647000</v>
      </c>
      <c r="D10" s="19">
        <v>96581257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784621</v>
      </c>
      <c r="D11" s="19">
        <v>2234394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-334709698</v>
      </c>
      <c r="D14" s="19">
        <v>-361691490</v>
      </c>
      <c r="E14" s="20">
        <v>-38144112</v>
      </c>
      <c r="F14" s="21">
        <v>-523931239</v>
      </c>
      <c r="G14" s="19">
        <v>-527910273</v>
      </c>
      <c r="H14" s="20">
        <v>-527910273</v>
      </c>
      <c r="I14" s="22">
        <v>-398356794</v>
      </c>
      <c r="J14" s="23">
        <v>-554002868</v>
      </c>
      <c r="K14" s="19">
        <v>-582622050</v>
      </c>
      <c r="L14" s="20">
        <v>-618062468</v>
      </c>
    </row>
    <row r="15" spans="1:12" ht="12.75">
      <c r="A15" s="24" t="s">
        <v>30</v>
      </c>
      <c r="B15" s="18"/>
      <c r="C15" s="19">
        <v>-45088567</v>
      </c>
      <c r="D15" s="19">
        <v>-11907364</v>
      </c>
      <c r="E15" s="20">
        <v>-2454298</v>
      </c>
      <c r="F15" s="21">
        <v>-10200000</v>
      </c>
      <c r="G15" s="19">
        <v>-31000001</v>
      </c>
      <c r="H15" s="20">
        <v>-31000001</v>
      </c>
      <c r="I15" s="22">
        <v>-33671476</v>
      </c>
      <c r="J15" s="23">
        <v>-28000000</v>
      </c>
      <c r="K15" s="19">
        <v>-30100000</v>
      </c>
      <c r="L15" s="20">
        <v>-32357500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-1000000</v>
      </c>
      <c r="K16" s="19">
        <v>-1075000</v>
      </c>
      <c r="L16" s="20">
        <v>-1155625</v>
      </c>
    </row>
    <row r="17" spans="1:12" ht="12.75">
      <c r="A17" s="25" t="s">
        <v>32</v>
      </c>
      <c r="B17" s="26"/>
      <c r="C17" s="27">
        <f>SUM(C6:C16)</f>
        <v>76041360</v>
      </c>
      <c r="D17" s="27">
        <f aca="true" t="shared" si="0" ref="D17:L17">SUM(D6:D16)</f>
        <v>143480235</v>
      </c>
      <c r="E17" s="28">
        <f t="shared" si="0"/>
        <v>-40598410</v>
      </c>
      <c r="F17" s="29">
        <f t="shared" si="0"/>
        <v>-534131239</v>
      </c>
      <c r="G17" s="27">
        <f t="shared" si="0"/>
        <v>-558910274</v>
      </c>
      <c r="H17" s="30">
        <f t="shared" si="0"/>
        <v>-558910274</v>
      </c>
      <c r="I17" s="29">
        <f t="shared" si="0"/>
        <v>-432028270</v>
      </c>
      <c r="J17" s="31">
        <f t="shared" si="0"/>
        <v>-583002868</v>
      </c>
      <c r="K17" s="27">
        <f t="shared" si="0"/>
        <v>-613797050</v>
      </c>
      <c r="L17" s="28">
        <f t="shared" si="0"/>
        <v>-651575593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149850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-79951339</v>
      </c>
      <c r="D26" s="19">
        <v>-127566775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-79801489</v>
      </c>
      <c r="D27" s="27">
        <f aca="true" t="shared" si="1" ref="D27:L27">SUM(D21:D26)</f>
        <v>-127566775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-110886</v>
      </c>
      <c r="F33" s="21">
        <v>110886</v>
      </c>
      <c r="G33" s="39">
        <v>0</v>
      </c>
      <c r="H33" s="40">
        <v>0</v>
      </c>
      <c r="I33" s="42">
        <v>0</v>
      </c>
      <c r="J33" s="23">
        <v>4000000</v>
      </c>
      <c r="K33" s="19">
        <v>-8429280</v>
      </c>
      <c r="L33" s="20">
        <v>-441464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-110886</v>
      </c>
      <c r="F36" s="29">
        <f t="shared" si="2"/>
        <v>110886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4000000</v>
      </c>
      <c r="K36" s="27">
        <f t="shared" si="2"/>
        <v>-8429280</v>
      </c>
      <c r="L36" s="28">
        <f t="shared" si="2"/>
        <v>-441464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-3760129</v>
      </c>
      <c r="D38" s="33">
        <f aca="true" t="shared" si="3" ref="D38:L38">+D17+D27+D36</f>
        <v>15913460</v>
      </c>
      <c r="E38" s="34">
        <f t="shared" si="3"/>
        <v>-40709296</v>
      </c>
      <c r="F38" s="35">
        <f t="shared" si="3"/>
        <v>-534020353</v>
      </c>
      <c r="G38" s="33">
        <f t="shared" si="3"/>
        <v>-558910274</v>
      </c>
      <c r="H38" s="34">
        <f t="shared" si="3"/>
        <v>-558910274</v>
      </c>
      <c r="I38" s="36">
        <f t="shared" si="3"/>
        <v>-432028270</v>
      </c>
      <c r="J38" s="37">
        <f t="shared" si="3"/>
        <v>-579002868</v>
      </c>
      <c r="K38" s="33">
        <f t="shared" si="3"/>
        <v>-622226330</v>
      </c>
      <c r="L38" s="34">
        <f t="shared" si="3"/>
        <v>-652017057</v>
      </c>
    </row>
    <row r="39" spans="1:12" ht="12.75">
      <c r="A39" s="24" t="s">
        <v>47</v>
      </c>
      <c r="B39" s="18" t="s">
        <v>48</v>
      </c>
      <c r="C39" s="33">
        <v>8996986</v>
      </c>
      <c r="D39" s="33">
        <v>5236857</v>
      </c>
      <c r="E39" s="34">
        <v>-9550320</v>
      </c>
      <c r="F39" s="35">
        <v>0</v>
      </c>
      <c r="G39" s="33">
        <v>0</v>
      </c>
      <c r="H39" s="34">
        <v>0</v>
      </c>
      <c r="I39" s="36">
        <v>15971357</v>
      </c>
      <c r="J39" s="37">
        <v>25000000</v>
      </c>
      <c r="K39" s="33">
        <v>38832000</v>
      </c>
      <c r="L39" s="34">
        <v>53532000</v>
      </c>
    </row>
    <row r="40" spans="1:12" ht="12.75">
      <c r="A40" s="43" t="s">
        <v>49</v>
      </c>
      <c r="B40" s="44" t="s">
        <v>48</v>
      </c>
      <c r="C40" s="45">
        <f>+C38+C39</f>
        <v>5236857</v>
      </c>
      <c r="D40" s="45">
        <f aca="true" t="shared" si="4" ref="D40:L40">+D38+D39</f>
        <v>21150317</v>
      </c>
      <c r="E40" s="46">
        <f t="shared" si="4"/>
        <v>-50259616</v>
      </c>
      <c r="F40" s="47">
        <f t="shared" si="4"/>
        <v>-534020353</v>
      </c>
      <c r="G40" s="45">
        <f t="shared" si="4"/>
        <v>-558910274</v>
      </c>
      <c r="H40" s="46">
        <f t="shared" si="4"/>
        <v>-558910274</v>
      </c>
      <c r="I40" s="48">
        <f t="shared" si="4"/>
        <v>-416056913</v>
      </c>
      <c r="J40" s="49">
        <f t="shared" si="4"/>
        <v>-554002868</v>
      </c>
      <c r="K40" s="45">
        <f t="shared" si="4"/>
        <v>-583394330</v>
      </c>
      <c r="L40" s="46">
        <f t="shared" si="4"/>
        <v>-598485057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94704554</v>
      </c>
      <c r="D6" s="19">
        <v>146732506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103396127</v>
      </c>
      <c r="D7" s="19">
        <v>119725311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85445520</v>
      </c>
      <c r="D8" s="19">
        <v>46884832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438983009</v>
      </c>
      <c r="D9" s="19">
        <v>464191082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300579902</v>
      </c>
      <c r="D10" s="19">
        <v>363827617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7002653</v>
      </c>
      <c r="D11" s="19">
        <v>10855075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-655002502</v>
      </c>
      <c r="D14" s="19">
        <v>-838451500</v>
      </c>
      <c r="E14" s="20">
        <v>-723330047</v>
      </c>
      <c r="F14" s="21">
        <v>-746308078</v>
      </c>
      <c r="G14" s="19">
        <v>-747639994</v>
      </c>
      <c r="H14" s="20">
        <v>-747639994</v>
      </c>
      <c r="I14" s="22">
        <v>-783141843</v>
      </c>
      <c r="J14" s="23">
        <v>-799914248</v>
      </c>
      <c r="K14" s="19">
        <v>-848667368</v>
      </c>
      <c r="L14" s="20">
        <v>-906910022</v>
      </c>
    </row>
    <row r="15" spans="1:12" ht="12.75">
      <c r="A15" s="24" t="s">
        <v>30</v>
      </c>
      <c r="B15" s="18"/>
      <c r="C15" s="19">
        <v>-8387914</v>
      </c>
      <c r="D15" s="19">
        <v>-7005377</v>
      </c>
      <c r="E15" s="20">
        <v>-1563731</v>
      </c>
      <c r="F15" s="21">
        <v>-692458</v>
      </c>
      <c r="G15" s="19">
        <v>-692458</v>
      </c>
      <c r="H15" s="20">
        <v>-692458</v>
      </c>
      <c r="I15" s="22">
        <v>-823627</v>
      </c>
      <c r="J15" s="23">
        <v>-692458</v>
      </c>
      <c r="K15" s="19">
        <v>-731236</v>
      </c>
      <c r="L15" s="20">
        <v>-770722</v>
      </c>
    </row>
    <row r="16" spans="1:12" ht="12.75">
      <c r="A16" s="24" t="s">
        <v>31</v>
      </c>
      <c r="B16" s="18" t="s">
        <v>24</v>
      </c>
      <c r="C16" s="19">
        <v>0</v>
      </c>
      <c r="D16" s="19">
        <v>-16817514</v>
      </c>
      <c r="E16" s="20">
        <v>-1065767</v>
      </c>
      <c r="F16" s="21">
        <v>-1167793</v>
      </c>
      <c r="G16" s="19">
        <v>-867793</v>
      </c>
      <c r="H16" s="20">
        <v>-867793</v>
      </c>
      <c r="I16" s="22">
        <v>-847453</v>
      </c>
      <c r="J16" s="23">
        <v>-1017793</v>
      </c>
      <c r="K16" s="19">
        <v>-1074789</v>
      </c>
      <c r="L16" s="20">
        <v>-1132829</v>
      </c>
    </row>
    <row r="17" spans="1:12" ht="12.75">
      <c r="A17" s="25" t="s">
        <v>32</v>
      </c>
      <c r="B17" s="26"/>
      <c r="C17" s="27">
        <f>SUM(C6:C16)</f>
        <v>366721349</v>
      </c>
      <c r="D17" s="27">
        <f aca="true" t="shared" si="0" ref="D17:L17">SUM(D6:D16)</f>
        <v>289942032</v>
      </c>
      <c r="E17" s="28">
        <f t="shared" si="0"/>
        <v>-725959545</v>
      </c>
      <c r="F17" s="29">
        <f t="shared" si="0"/>
        <v>-748168329</v>
      </c>
      <c r="G17" s="27">
        <f t="shared" si="0"/>
        <v>-749200245</v>
      </c>
      <c r="H17" s="30">
        <f t="shared" si="0"/>
        <v>-749200245</v>
      </c>
      <c r="I17" s="29">
        <f t="shared" si="0"/>
        <v>-784812923</v>
      </c>
      <c r="J17" s="31">
        <f t="shared" si="0"/>
        <v>-801624499</v>
      </c>
      <c r="K17" s="27">
        <f t="shared" si="0"/>
        <v>-850473393</v>
      </c>
      <c r="L17" s="28">
        <f t="shared" si="0"/>
        <v>-908813573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1976205</v>
      </c>
      <c r="D21" s="19">
        <v>17101756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-4778733</v>
      </c>
      <c r="D23" s="19">
        <v>-1948039</v>
      </c>
      <c r="E23" s="20">
        <v>21428</v>
      </c>
      <c r="F23" s="38">
        <v>-21428</v>
      </c>
      <c r="G23" s="39">
        <v>0</v>
      </c>
      <c r="H23" s="40">
        <v>0</v>
      </c>
      <c r="I23" s="22">
        <v>-11956</v>
      </c>
      <c r="J23" s="41">
        <v>-38150</v>
      </c>
      <c r="K23" s="39">
        <v>-2060</v>
      </c>
      <c r="L23" s="40">
        <v>-2171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-335999491</v>
      </c>
      <c r="D26" s="19">
        <v>-254761348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-338802019</v>
      </c>
      <c r="D27" s="27">
        <f aca="true" t="shared" si="1" ref="D27:L27">SUM(D21:D26)</f>
        <v>-239607631</v>
      </c>
      <c r="E27" s="28">
        <f t="shared" si="1"/>
        <v>21428</v>
      </c>
      <c r="F27" s="29">
        <f t="shared" si="1"/>
        <v>-21428</v>
      </c>
      <c r="G27" s="27">
        <f t="shared" si="1"/>
        <v>0</v>
      </c>
      <c r="H27" s="28">
        <f t="shared" si="1"/>
        <v>0</v>
      </c>
      <c r="I27" s="30">
        <f t="shared" si="1"/>
        <v>-11956</v>
      </c>
      <c r="J27" s="31">
        <f t="shared" si="1"/>
        <v>-38150</v>
      </c>
      <c r="K27" s="27">
        <f t="shared" si="1"/>
        <v>-2060</v>
      </c>
      <c r="L27" s="28">
        <f t="shared" si="1"/>
        <v>-2171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5860310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266435</v>
      </c>
      <c r="F33" s="21">
        <v>3474968</v>
      </c>
      <c r="G33" s="39">
        <v>63502848</v>
      </c>
      <c r="H33" s="40">
        <v>63502848</v>
      </c>
      <c r="I33" s="42">
        <v>-62759876</v>
      </c>
      <c r="J33" s="23">
        <v>-63502848</v>
      </c>
      <c r="K33" s="19">
        <v>202037</v>
      </c>
      <c r="L33" s="20">
        <v>212945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-954057</v>
      </c>
      <c r="D35" s="19">
        <v>-606062</v>
      </c>
      <c r="E35" s="20">
        <v>-5324</v>
      </c>
      <c r="F35" s="21">
        <v>0</v>
      </c>
      <c r="G35" s="19">
        <v>0</v>
      </c>
      <c r="H35" s="20">
        <v>0</v>
      </c>
      <c r="I35" s="22">
        <v>-2194378</v>
      </c>
      <c r="J35" s="23">
        <v>-2245895</v>
      </c>
      <c r="K35" s="19">
        <v>-2367173</v>
      </c>
      <c r="L35" s="20">
        <v>-2495000</v>
      </c>
    </row>
    <row r="36" spans="1:12" ht="12.75">
      <c r="A36" s="25" t="s">
        <v>45</v>
      </c>
      <c r="B36" s="26"/>
      <c r="C36" s="27">
        <f>SUM(C31:C35)</f>
        <v>-954057</v>
      </c>
      <c r="D36" s="27">
        <f aca="true" t="shared" si="2" ref="D36:L36">SUM(D31:D35)</f>
        <v>5254248</v>
      </c>
      <c r="E36" s="28">
        <f t="shared" si="2"/>
        <v>261111</v>
      </c>
      <c r="F36" s="29">
        <f t="shared" si="2"/>
        <v>3474968</v>
      </c>
      <c r="G36" s="27">
        <f t="shared" si="2"/>
        <v>63502848</v>
      </c>
      <c r="H36" s="28">
        <f t="shared" si="2"/>
        <v>63502848</v>
      </c>
      <c r="I36" s="30">
        <f t="shared" si="2"/>
        <v>-64954254</v>
      </c>
      <c r="J36" s="31">
        <f t="shared" si="2"/>
        <v>-65748743</v>
      </c>
      <c r="K36" s="27">
        <f t="shared" si="2"/>
        <v>-2165136</v>
      </c>
      <c r="L36" s="28">
        <f t="shared" si="2"/>
        <v>-2282055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26965273</v>
      </c>
      <c r="D38" s="33">
        <f aca="true" t="shared" si="3" ref="D38:L38">+D17+D27+D36</f>
        <v>55588649</v>
      </c>
      <c r="E38" s="34">
        <f t="shared" si="3"/>
        <v>-725677006</v>
      </c>
      <c r="F38" s="35">
        <f t="shared" si="3"/>
        <v>-744714789</v>
      </c>
      <c r="G38" s="33">
        <f t="shared" si="3"/>
        <v>-685697397</v>
      </c>
      <c r="H38" s="34">
        <f t="shared" si="3"/>
        <v>-685697397</v>
      </c>
      <c r="I38" s="36">
        <f t="shared" si="3"/>
        <v>-849779133</v>
      </c>
      <c r="J38" s="37">
        <f t="shared" si="3"/>
        <v>-867411392</v>
      </c>
      <c r="K38" s="33">
        <f t="shared" si="3"/>
        <v>-852640589</v>
      </c>
      <c r="L38" s="34">
        <f t="shared" si="3"/>
        <v>-911097799</v>
      </c>
    </row>
    <row r="39" spans="1:12" ht="12.75">
      <c r="A39" s="24" t="s">
        <v>47</v>
      </c>
      <c r="B39" s="18" t="s">
        <v>48</v>
      </c>
      <c r="C39" s="33">
        <v>38114336</v>
      </c>
      <c r="D39" s="33">
        <v>65079610</v>
      </c>
      <c r="E39" s="34">
        <v>0</v>
      </c>
      <c r="F39" s="35">
        <v>175087145</v>
      </c>
      <c r="G39" s="33">
        <v>175087145</v>
      </c>
      <c r="H39" s="34">
        <v>175087145</v>
      </c>
      <c r="I39" s="36">
        <v>206594311</v>
      </c>
      <c r="J39" s="37">
        <v>175087145</v>
      </c>
      <c r="K39" s="33">
        <v>184485743</v>
      </c>
      <c r="L39" s="34">
        <v>194393972</v>
      </c>
    </row>
    <row r="40" spans="1:12" ht="12.75">
      <c r="A40" s="43" t="s">
        <v>49</v>
      </c>
      <c r="B40" s="44" t="s">
        <v>48</v>
      </c>
      <c r="C40" s="45">
        <f>+C38+C39</f>
        <v>65079609</v>
      </c>
      <c r="D40" s="45">
        <f aca="true" t="shared" si="4" ref="D40:L40">+D38+D39</f>
        <v>120668259</v>
      </c>
      <c r="E40" s="46">
        <f t="shared" si="4"/>
        <v>-725677006</v>
      </c>
      <c r="F40" s="47">
        <f t="shared" si="4"/>
        <v>-569627644</v>
      </c>
      <c r="G40" s="45">
        <f t="shared" si="4"/>
        <v>-510610252</v>
      </c>
      <c r="H40" s="46">
        <f t="shared" si="4"/>
        <v>-510610252</v>
      </c>
      <c r="I40" s="48">
        <f t="shared" si="4"/>
        <v>-643184822</v>
      </c>
      <c r="J40" s="49">
        <f t="shared" si="4"/>
        <v>-692324247</v>
      </c>
      <c r="K40" s="45">
        <f t="shared" si="4"/>
        <v>-668154846</v>
      </c>
      <c r="L40" s="46">
        <f t="shared" si="4"/>
        <v>-716703827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52637339</v>
      </c>
      <c r="D6" s="19">
        <v>35019761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23631311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143472000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658595566</v>
      </c>
      <c r="D9" s="19">
        <v>595790545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422643137</v>
      </c>
      <c r="D10" s="19">
        <v>672090958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13803987</v>
      </c>
      <c r="D11" s="19">
        <v>13355531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-913009951</v>
      </c>
      <c r="D14" s="19">
        <v>-718469212</v>
      </c>
      <c r="E14" s="20">
        <v>-5214958320</v>
      </c>
      <c r="F14" s="21">
        <v>-1057865000</v>
      </c>
      <c r="G14" s="19">
        <v>-1104452389</v>
      </c>
      <c r="H14" s="20">
        <v>-1104452389</v>
      </c>
      <c r="I14" s="22">
        <v>-965220178</v>
      </c>
      <c r="J14" s="23">
        <v>-948033900</v>
      </c>
      <c r="K14" s="19">
        <v>-1048236122</v>
      </c>
      <c r="L14" s="20">
        <v>-1020225997</v>
      </c>
    </row>
    <row r="15" spans="1:12" ht="12.75">
      <c r="A15" s="24" t="s">
        <v>30</v>
      </c>
      <c r="B15" s="18"/>
      <c r="C15" s="19">
        <v>-2770676</v>
      </c>
      <c r="D15" s="19">
        <v>-32666</v>
      </c>
      <c r="E15" s="20">
        <v>-106383328</v>
      </c>
      <c r="F15" s="21">
        <v>0</v>
      </c>
      <c r="G15" s="19">
        <v>-22000000</v>
      </c>
      <c r="H15" s="20">
        <v>-22000000</v>
      </c>
      <c r="I15" s="22">
        <v>-29821924</v>
      </c>
      <c r="J15" s="23">
        <v>-20000000</v>
      </c>
      <c r="K15" s="19">
        <v>-24848054</v>
      </c>
      <c r="L15" s="20">
        <v>-349809000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-45235000</v>
      </c>
      <c r="E16" s="20">
        <v>-3654567</v>
      </c>
      <c r="F16" s="21">
        <v>-6700000</v>
      </c>
      <c r="G16" s="19">
        <v>0</v>
      </c>
      <c r="H16" s="20">
        <v>0</v>
      </c>
      <c r="I16" s="22">
        <v>-1232747</v>
      </c>
      <c r="J16" s="23">
        <v>-15769090</v>
      </c>
      <c r="K16" s="19">
        <v>-27846819</v>
      </c>
      <c r="L16" s="20">
        <v>-29629073</v>
      </c>
    </row>
    <row r="17" spans="1:12" ht="12.75">
      <c r="A17" s="25" t="s">
        <v>32</v>
      </c>
      <c r="B17" s="26"/>
      <c r="C17" s="27">
        <f>SUM(C6:C16)</f>
        <v>375371402</v>
      </c>
      <c r="D17" s="27">
        <f aca="true" t="shared" si="0" ref="D17:L17">SUM(D6:D16)</f>
        <v>576151228</v>
      </c>
      <c r="E17" s="28">
        <f t="shared" si="0"/>
        <v>-5324996215</v>
      </c>
      <c r="F17" s="29">
        <f t="shared" si="0"/>
        <v>-1064565000</v>
      </c>
      <c r="G17" s="27">
        <f t="shared" si="0"/>
        <v>-1126452389</v>
      </c>
      <c r="H17" s="30">
        <f t="shared" si="0"/>
        <v>-1126452389</v>
      </c>
      <c r="I17" s="29">
        <f t="shared" si="0"/>
        <v>-996274849</v>
      </c>
      <c r="J17" s="31">
        <f t="shared" si="0"/>
        <v>-983802990</v>
      </c>
      <c r="K17" s="27">
        <f t="shared" si="0"/>
        <v>-1100930995</v>
      </c>
      <c r="L17" s="28">
        <f t="shared" si="0"/>
        <v>-1399664070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1699748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-455124068</v>
      </c>
      <c r="D26" s="19">
        <v>-613394528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-453424320</v>
      </c>
      <c r="D27" s="27">
        <f aca="true" t="shared" si="1" ref="D27:L27">SUM(D21:D26)</f>
        <v>-613394528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29384174</v>
      </c>
      <c r="F33" s="21">
        <v>-29384174</v>
      </c>
      <c r="G33" s="39">
        <v>0</v>
      </c>
      <c r="H33" s="40">
        <v>0</v>
      </c>
      <c r="I33" s="42">
        <v>2477123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29384174</v>
      </c>
      <c r="F36" s="29">
        <f t="shared" si="2"/>
        <v>-29384174</v>
      </c>
      <c r="G36" s="27">
        <f t="shared" si="2"/>
        <v>0</v>
      </c>
      <c r="H36" s="28">
        <f t="shared" si="2"/>
        <v>0</v>
      </c>
      <c r="I36" s="30">
        <f t="shared" si="2"/>
        <v>2477123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-78052918</v>
      </c>
      <c r="D38" s="33">
        <f aca="true" t="shared" si="3" ref="D38:L38">+D17+D27+D36</f>
        <v>-37243300</v>
      </c>
      <c r="E38" s="34">
        <f t="shared" si="3"/>
        <v>-5295612041</v>
      </c>
      <c r="F38" s="35">
        <f t="shared" si="3"/>
        <v>-1093949174</v>
      </c>
      <c r="G38" s="33">
        <f t="shared" si="3"/>
        <v>-1126452389</v>
      </c>
      <c r="H38" s="34">
        <f t="shared" si="3"/>
        <v>-1126452389</v>
      </c>
      <c r="I38" s="36">
        <f t="shared" si="3"/>
        <v>-993797726</v>
      </c>
      <c r="J38" s="37">
        <f t="shared" si="3"/>
        <v>-983802990</v>
      </c>
      <c r="K38" s="33">
        <f t="shared" si="3"/>
        <v>-1100930995</v>
      </c>
      <c r="L38" s="34">
        <f t="shared" si="3"/>
        <v>-1399664070</v>
      </c>
    </row>
    <row r="39" spans="1:12" ht="12.75">
      <c r="A39" s="24" t="s">
        <v>47</v>
      </c>
      <c r="B39" s="18" t="s">
        <v>48</v>
      </c>
      <c r="C39" s="33">
        <v>213635338</v>
      </c>
      <c r="D39" s="33">
        <v>135582717</v>
      </c>
      <c r="E39" s="34">
        <v>0</v>
      </c>
      <c r="F39" s="35">
        <v>0</v>
      </c>
      <c r="G39" s="33">
        <v>0</v>
      </c>
      <c r="H39" s="34">
        <v>0</v>
      </c>
      <c r="I39" s="36">
        <v>10334206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135582420</v>
      </c>
      <c r="D40" s="45">
        <f aca="true" t="shared" si="4" ref="D40:L40">+D38+D39</f>
        <v>98339417</v>
      </c>
      <c r="E40" s="46">
        <f t="shared" si="4"/>
        <v>-5295612041</v>
      </c>
      <c r="F40" s="47">
        <f t="shared" si="4"/>
        <v>-1093949174</v>
      </c>
      <c r="G40" s="45">
        <f t="shared" si="4"/>
        <v>-1126452389</v>
      </c>
      <c r="H40" s="46">
        <f t="shared" si="4"/>
        <v>-1126452389</v>
      </c>
      <c r="I40" s="48">
        <f t="shared" si="4"/>
        <v>-983463520</v>
      </c>
      <c r="J40" s="49">
        <f t="shared" si="4"/>
        <v>-983802990</v>
      </c>
      <c r="K40" s="45">
        <f t="shared" si="4"/>
        <v>-1100930995</v>
      </c>
      <c r="L40" s="46">
        <f t="shared" si="4"/>
        <v>-1399664070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24419994</v>
      </c>
      <c r="D7" s="19">
        <v>54840233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11148484</v>
      </c>
      <c r="D8" s="19">
        <v>26631913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348435074</v>
      </c>
      <c r="D9" s="19">
        <v>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353182882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26728826</v>
      </c>
      <c r="D11" s="19">
        <v>16778847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-290945873</v>
      </c>
      <c r="D14" s="19">
        <v>-324005692</v>
      </c>
      <c r="E14" s="20">
        <v>-31528250</v>
      </c>
      <c r="F14" s="21">
        <v>-359904713</v>
      </c>
      <c r="G14" s="19">
        <v>-376873261</v>
      </c>
      <c r="H14" s="20">
        <v>-376873261</v>
      </c>
      <c r="I14" s="22">
        <v>-385550405</v>
      </c>
      <c r="J14" s="23">
        <v>-426641864</v>
      </c>
      <c r="K14" s="19">
        <v>-409825344</v>
      </c>
      <c r="L14" s="20">
        <v>-434066693</v>
      </c>
    </row>
    <row r="15" spans="1:12" ht="12.75">
      <c r="A15" s="24" t="s">
        <v>30</v>
      </c>
      <c r="B15" s="18"/>
      <c r="C15" s="19">
        <v>-165926</v>
      </c>
      <c r="D15" s="19">
        <v>-5495646</v>
      </c>
      <c r="E15" s="20">
        <v>-81584</v>
      </c>
      <c r="F15" s="21">
        <v>0</v>
      </c>
      <c r="G15" s="19">
        <v>0</v>
      </c>
      <c r="H15" s="20">
        <v>0</v>
      </c>
      <c r="I15" s="22">
        <v>-10870454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119620579</v>
      </c>
      <c r="D17" s="27">
        <f aca="true" t="shared" si="0" ref="D17:L17">SUM(D6:D16)</f>
        <v>121932537</v>
      </c>
      <c r="E17" s="28">
        <f t="shared" si="0"/>
        <v>-31609834</v>
      </c>
      <c r="F17" s="29">
        <f t="shared" si="0"/>
        <v>-359904713</v>
      </c>
      <c r="G17" s="27">
        <f t="shared" si="0"/>
        <v>-376873261</v>
      </c>
      <c r="H17" s="30">
        <f t="shared" si="0"/>
        <v>-376873261</v>
      </c>
      <c r="I17" s="29">
        <f t="shared" si="0"/>
        <v>-396420859</v>
      </c>
      <c r="J17" s="31">
        <f t="shared" si="0"/>
        <v>-426641864</v>
      </c>
      <c r="K17" s="27">
        <f t="shared" si="0"/>
        <v>-409825344</v>
      </c>
      <c r="L17" s="28">
        <f t="shared" si="0"/>
        <v>-434066693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733787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7084497</v>
      </c>
      <c r="F24" s="21">
        <v>-7084497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-121639185</v>
      </c>
      <c r="D26" s="19">
        <v>-120367682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-120905398</v>
      </c>
      <c r="D27" s="27">
        <f aca="true" t="shared" si="1" ref="D27:L27">SUM(D21:D26)</f>
        <v>-120367682</v>
      </c>
      <c r="E27" s="28">
        <f t="shared" si="1"/>
        <v>7084497</v>
      </c>
      <c r="F27" s="29">
        <f t="shared" si="1"/>
        <v>-7084497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-2864611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8655</v>
      </c>
      <c r="J33" s="23">
        <v>46479</v>
      </c>
      <c r="K33" s="19">
        <v>2321</v>
      </c>
      <c r="L33" s="20">
        <v>2406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614739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9</v>
      </c>
    </row>
    <row r="36" spans="1:12" ht="12.75">
      <c r="A36" s="25" t="s">
        <v>45</v>
      </c>
      <c r="B36" s="26"/>
      <c r="C36" s="27">
        <f>SUM(C31:C35)</f>
        <v>-2249872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8655</v>
      </c>
      <c r="J36" s="31">
        <f t="shared" si="2"/>
        <v>46479</v>
      </c>
      <c r="K36" s="27">
        <f t="shared" si="2"/>
        <v>2321</v>
      </c>
      <c r="L36" s="28">
        <f t="shared" si="2"/>
        <v>2415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-3534691</v>
      </c>
      <c r="D38" s="33">
        <f aca="true" t="shared" si="3" ref="D38:L38">+D17+D27+D36</f>
        <v>1564855</v>
      </c>
      <c r="E38" s="34">
        <f t="shared" si="3"/>
        <v>-24525337</v>
      </c>
      <c r="F38" s="35">
        <f t="shared" si="3"/>
        <v>-366989210</v>
      </c>
      <c r="G38" s="33">
        <f t="shared" si="3"/>
        <v>-376873261</v>
      </c>
      <c r="H38" s="34">
        <f t="shared" si="3"/>
        <v>-376873261</v>
      </c>
      <c r="I38" s="36">
        <f t="shared" si="3"/>
        <v>-396412204</v>
      </c>
      <c r="J38" s="37">
        <f t="shared" si="3"/>
        <v>-426595385</v>
      </c>
      <c r="K38" s="33">
        <f t="shared" si="3"/>
        <v>-409823023</v>
      </c>
      <c r="L38" s="34">
        <f t="shared" si="3"/>
        <v>-434064278</v>
      </c>
    </row>
    <row r="39" spans="1:12" ht="12.75">
      <c r="A39" s="24" t="s">
        <v>47</v>
      </c>
      <c r="B39" s="18" t="s">
        <v>48</v>
      </c>
      <c r="C39" s="33">
        <v>3932975</v>
      </c>
      <c r="D39" s="33">
        <v>398284</v>
      </c>
      <c r="E39" s="34">
        <v>0</v>
      </c>
      <c r="F39" s="35">
        <v>0</v>
      </c>
      <c r="G39" s="33">
        <v>0</v>
      </c>
      <c r="H39" s="34">
        <v>0</v>
      </c>
      <c r="I39" s="36">
        <v>-424223</v>
      </c>
      <c r="J39" s="37">
        <v>17758838</v>
      </c>
      <c r="K39" s="33">
        <v>18733292</v>
      </c>
      <c r="L39" s="34">
        <v>8893302</v>
      </c>
    </row>
    <row r="40" spans="1:12" ht="12.75">
      <c r="A40" s="43" t="s">
        <v>49</v>
      </c>
      <c r="B40" s="44" t="s">
        <v>48</v>
      </c>
      <c r="C40" s="45">
        <f>+C38+C39</f>
        <v>398284</v>
      </c>
      <c r="D40" s="45">
        <f aca="true" t="shared" si="4" ref="D40:L40">+D38+D39</f>
        <v>1963139</v>
      </c>
      <c r="E40" s="46">
        <f t="shared" si="4"/>
        <v>-24525337</v>
      </c>
      <c r="F40" s="47">
        <f t="shared" si="4"/>
        <v>-366989210</v>
      </c>
      <c r="G40" s="45">
        <f t="shared" si="4"/>
        <v>-376873261</v>
      </c>
      <c r="H40" s="46">
        <f t="shared" si="4"/>
        <v>-376873261</v>
      </c>
      <c r="I40" s="48">
        <f t="shared" si="4"/>
        <v>-396836427</v>
      </c>
      <c r="J40" s="49">
        <f t="shared" si="4"/>
        <v>-408836547</v>
      </c>
      <c r="K40" s="45">
        <f t="shared" si="4"/>
        <v>-391089731</v>
      </c>
      <c r="L40" s="46">
        <f t="shared" si="4"/>
        <v>-425170976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374821716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834899850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56154006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494367792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633201891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28240405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-1723849319</v>
      </c>
      <c r="E14" s="20">
        <v>-2344559105</v>
      </c>
      <c r="F14" s="21">
        <v>-2450709963</v>
      </c>
      <c r="G14" s="19">
        <v>-2443219755</v>
      </c>
      <c r="H14" s="20">
        <v>-2443219755</v>
      </c>
      <c r="I14" s="22">
        <v>-2643681544</v>
      </c>
      <c r="J14" s="23">
        <v>-2519020760</v>
      </c>
      <c r="K14" s="19">
        <v>-2587524545</v>
      </c>
      <c r="L14" s="20">
        <v>-2693476379</v>
      </c>
    </row>
    <row r="15" spans="1:12" ht="12.75">
      <c r="A15" s="24" t="s">
        <v>30</v>
      </c>
      <c r="B15" s="18"/>
      <c r="C15" s="19">
        <v>0</v>
      </c>
      <c r="D15" s="19">
        <v>-46290033</v>
      </c>
      <c r="E15" s="20">
        <v>-66271741</v>
      </c>
      <c r="F15" s="21">
        <v>-40038889</v>
      </c>
      <c r="G15" s="19">
        <v>-43419343</v>
      </c>
      <c r="H15" s="20">
        <v>-43419343</v>
      </c>
      <c r="I15" s="22">
        <v>-90665330</v>
      </c>
      <c r="J15" s="23">
        <v>-45677147</v>
      </c>
      <c r="K15" s="19">
        <v>-48143717</v>
      </c>
      <c r="L15" s="20">
        <v>-50743473</v>
      </c>
    </row>
    <row r="16" spans="1:12" ht="12.75">
      <c r="A16" s="24" t="s">
        <v>31</v>
      </c>
      <c r="B16" s="18" t="s">
        <v>24</v>
      </c>
      <c r="C16" s="19">
        <v>0</v>
      </c>
      <c r="D16" s="19">
        <v>-39270698</v>
      </c>
      <c r="E16" s="20">
        <v>-30188889</v>
      </c>
      <c r="F16" s="21">
        <v>-32687607</v>
      </c>
      <c r="G16" s="19">
        <v>-26272607</v>
      </c>
      <c r="H16" s="20">
        <v>-26272607</v>
      </c>
      <c r="I16" s="22">
        <v>-42089604</v>
      </c>
      <c r="J16" s="23">
        <v>-29008874</v>
      </c>
      <c r="K16" s="19">
        <v>-30880654</v>
      </c>
      <c r="L16" s="20">
        <v>-32919475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612275610</v>
      </c>
      <c r="E17" s="28">
        <f t="shared" si="0"/>
        <v>-2441019735</v>
      </c>
      <c r="F17" s="29">
        <f t="shared" si="0"/>
        <v>-2523436459</v>
      </c>
      <c r="G17" s="27">
        <f t="shared" si="0"/>
        <v>-2512911705</v>
      </c>
      <c r="H17" s="30">
        <f t="shared" si="0"/>
        <v>-2512911705</v>
      </c>
      <c r="I17" s="29">
        <f t="shared" si="0"/>
        <v>-2776436478</v>
      </c>
      <c r="J17" s="31">
        <f t="shared" si="0"/>
        <v>-2593706781</v>
      </c>
      <c r="K17" s="27">
        <f t="shared" si="0"/>
        <v>-2666548916</v>
      </c>
      <c r="L17" s="28">
        <f t="shared" si="0"/>
        <v>-2777139327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-834686</v>
      </c>
      <c r="E23" s="20">
        <v>-748807</v>
      </c>
      <c r="F23" s="38">
        <v>-3401252</v>
      </c>
      <c r="G23" s="39">
        <v>0</v>
      </c>
      <c r="H23" s="40">
        <v>0</v>
      </c>
      <c r="I23" s="22">
        <v>5411322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-1137499</v>
      </c>
      <c r="F24" s="21">
        <v>-57295001</v>
      </c>
      <c r="G24" s="19">
        <v>0</v>
      </c>
      <c r="H24" s="20">
        <v>0</v>
      </c>
      <c r="I24" s="22">
        <v>76830044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-609709139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-610543825</v>
      </c>
      <c r="E27" s="28">
        <f t="shared" si="1"/>
        <v>-1886306</v>
      </c>
      <c r="F27" s="29">
        <f t="shared" si="1"/>
        <v>-60696253</v>
      </c>
      <c r="G27" s="27">
        <f t="shared" si="1"/>
        <v>0</v>
      </c>
      <c r="H27" s="28">
        <f t="shared" si="1"/>
        <v>0</v>
      </c>
      <c r="I27" s="30">
        <f t="shared" si="1"/>
        <v>82241366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2326351</v>
      </c>
      <c r="F33" s="21">
        <v>34100796</v>
      </c>
      <c r="G33" s="39">
        <v>0</v>
      </c>
      <c r="H33" s="40">
        <v>0</v>
      </c>
      <c r="I33" s="42">
        <v>-33064989</v>
      </c>
      <c r="J33" s="23">
        <v>1821357</v>
      </c>
      <c r="K33" s="19">
        <v>764970</v>
      </c>
      <c r="L33" s="20">
        <v>780270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-4223078</v>
      </c>
      <c r="E35" s="20">
        <v>-43080020</v>
      </c>
      <c r="F35" s="21">
        <v>-29302179</v>
      </c>
      <c r="G35" s="19">
        <v>-29302179</v>
      </c>
      <c r="H35" s="20">
        <v>-29302179</v>
      </c>
      <c r="I35" s="22">
        <v>6957046</v>
      </c>
      <c r="J35" s="23">
        <v>-29971361</v>
      </c>
      <c r="K35" s="19">
        <v>-32369070</v>
      </c>
      <c r="L35" s="20">
        <v>-35605977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-4223078</v>
      </c>
      <c r="E36" s="28">
        <f t="shared" si="2"/>
        <v>-40753669</v>
      </c>
      <c r="F36" s="29">
        <f t="shared" si="2"/>
        <v>4798617</v>
      </c>
      <c r="G36" s="27">
        <f t="shared" si="2"/>
        <v>-29302179</v>
      </c>
      <c r="H36" s="28">
        <f t="shared" si="2"/>
        <v>-29302179</v>
      </c>
      <c r="I36" s="30">
        <f t="shared" si="2"/>
        <v>-26107943</v>
      </c>
      <c r="J36" s="31">
        <f t="shared" si="2"/>
        <v>-28150004</v>
      </c>
      <c r="K36" s="27">
        <f t="shared" si="2"/>
        <v>-31604100</v>
      </c>
      <c r="L36" s="28">
        <f t="shared" si="2"/>
        <v>-34825707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-2491293</v>
      </c>
      <c r="E38" s="34">
        <f t="shared" si="3"/>
        <v>-2483659710</v>
      </c>
      <c r="F38" s="35">
        <f t="shared" si="3"/>
        <v>-2579334095</v>
      </c>
      <c r="G38" s="33">
        <f t="shared" si="3"/>
        <v>-2542213884</v>
      </c>
      <c r="H38" s="34">
        <f t="shared" si="3"/>
        <v>-2542213884</v>
      </c>
      <c r="I38" s="36">
        <f t="shared" si="3"/>
        <v>-2720303055</v>
      </c>
      <c r="J38" s="37">
        <f t="shared" si="3"/>
        <v>-2621856785</v>
      </c>
      <c r="K38" s="33">
        <f t="shared" si="3"/>
        <v>-2698153016</v>
      </c>
      <c r="L38" s="34">
        <f t="shared" si="3"/>
        <v>-2811965034</v>
      </c>
    </row>
    <row r="39" spans="1:12" ht="12.75">
      <c r="A39" s="24" t="s">
        <v>47</v>
      </c>
      <c r="B39" s="18" t="s">
        <v>48</v>
      </c>
      <c r="C39" s="33">
        <v>0</v>
      </c>
      <c r="D39" s="33">
        <v>26355573</v>
      </c>
      <c r="E39" s="34">
        <v>7612077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23864280</v>
      </c>
      <c r="E40" s="46">
        <f t="shared" si="4"/>
        <v>-2476047633</v>
      </c>
      <c r="F40" s="47">
        <f t="shared" si="4"/>
        <v>-2579334095</v>
      </c>
      <c r="G40" s="45">
        <f t="shared" si="4"/>
        <v>-2542213884</v>
      </c>
      <c r="H40" s="46">
        <f t="shared" si="4"/>
        <v>-2542213884</v>
      </c>
      <c r="I40" s="48">
        <f t="shared" si="4"/>
        <v>-2720303055</v>
      </c>
      <c r="J40" s="49">
        <f t="shared" si="4"/>
        <v>-2621856785</v>
      </c>
      <c r="K40" s="45">
        <f t="shared" si="4"/>
        <v>-2698153016</v>
      </c>
      <c r="L40" s="46">
        <f t="shared" si="4"/>
        <v>-2811965034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37473000</v>
      </c>
      <c r="D8" s="19">
        <v>17918351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224247000</v>
      </c>
      <c r="D9" s="19">
        <v>227952338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6236000</v>
      </c>
      <c r="D11" s="19">
        <v>7794624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119000</v>
      </c>
      <c r="D12" s="19">
        <v>122873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-182243000</v>
      </c>
      <c r="D14" s="19">
        <v>-214011108</v>
      </c>
      <c r="E14" s="20">
        <v>-180937654</v>
      </c>
      <c r="F14" s="21">
        <v>-216943107</v>
      </c>
      <c r="G14" s="19">
        <v>-217444349</v>
      </c>
      <c r="H14" s="20">
        <v>-217444349</v>
      </c>
      <c r="I14" s="22">
        <v>-204369153</v>
      </c>
      <c r="J14" s="23">
        <v>-233953444</v>
      </c>
      <c r="K14" s="19">
        <v>-243010744</v>
      </c>
      <c r="L14" s="20">
        <v>-255997194</v>
      </c>
    </row>
    <row r="15" spans="1:12" ht="12.75">
      <c r="A15" s="24" t="s">
        <v>30</v>
      </c>
      <c r="B15" s="18"/>
      <c r="C15" s="19">
        <v>-18524000</v>
      </c>
      <c r="D15" s="19">
        <v>-16364174</v>
      </c>
      <c r="E15" s="20">
        <v>-15687950</v>
      </c>
      <c r="F15" s="21">
        <v>-21395905</v>
      </c>
      <c r="G15" s="19">
        <v>-21395905</v>
      </c>
      <c r="H15" s="20">
        <v>-21395905</v>
      </c>
      <c r="I15" s="22">
        <v>-15165479</v>
      </c>
      <c r="J15" s="23">
        <v>-21395905</v>
      </c>
      <c r="K15" s="19">
        <v>-21395905</v>
      </c>
      <c r="L15" s="20">
        <v>-21395905</v>
      </c>
    </row>
    <row r="16" spans="1:12" ht="12.75">
      <c r="A16" s="24" t="s">
        <v>31</v>
      </c>
      <c r="B16" s="18" t="s">
        <v>24</v>
      </c>
      <c r="C16" s="19">
        <v>-42934000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24374000</v>
      </c>
      <c r="D17" s="27">
        <f aca="true" t="shared" si="0" ref="D17:L17">SUM(D6:D16)</f>
        <v>23412904</v>
      </c>
      <c r="E17" s="28">
        <f t="shared" si="0"/>
        <v>-196625604</v>
      </c>
      <c r="F17" s="29">
        <f t="shared" si="0"/>
        <v>-238339012</v>
      </c>
      <c r="G17" s="27">
        <f t="shared" si="0"/>
        <v>-238840254</v>
      </c>
      <c r="H17" s="30">
        <f t="shared" si="0"/>
        <v>-238840254</v>
      </c>
      <c r="I17" s="29">
        <f t="shared" si="0"/>
        <v>-219534632</v>
      </c>
      <c r="J17" s="31">
        <f t="shared" si="0"/>
        <v>-255349349</v>
      </c>
      <c r="K17" s="27">
        <f t="shared" si="0"/>
        <v>-264406649</v>
      </c>
      <c r="L17" s="28">
        <f t="shared" si="0"/>
        <v>-277393099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26000</v>
      </c>
      <c r="D21" s="19">
        <v>1999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-1243000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1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-4090000</v>
      </c>
      <c r="D24" s="19">
        <v>-70000000</v>
      </c>
      <c r="E24" s="20">
        <v>-302024</v>
      </c>
      <c r="F24" s="21">
        <v>-3949777</v>
      </c>
      <c r="G24" s="19">
        <v>0</v>
      </c>
      <c r="H24" s="20">
        <v>0</v>
      </c>
      <c r="I24" s="22">
        <v>-227549</v>
      </c>
      <c r="J24" s="23">
        <v>-13911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-8236838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-5307000</v>
      </c>
      <c r="D27" s="27">
        <f aca="true" t="shared" si="1" ref="D27:L27">SUM(D21:D26)</f>
        <v>-78234839</v>
      </c>
      <c r="E27" s="28">
        <f t="shared" si="1"/>
        <v>-302024</v>
      </c>
      <c r="F27" s="29">
        <f t="shared" si="1"/>
        <v>-3949777</v>
      </c>
      <c r="G27" s="27">
        <f t="shared" si="1"/>
        <v>0</v>
      </c>
      <c r="H27" s="28">
        <f t="shared" si="1"/>
        <v>0</v>
      </c>
      <c r="I27" s="30">
        <f t="shared" si="1"/>
        <v>-227548</v>
      </c>
      <c r="J27" s="31">
        <f t="shared" si="1"/>
        <v>-13911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-27284000</v>
      </c>
      <c r="D35" s="19">
        <v>-5092429</v>
      </c>
      <c r="E35" s="20">
        <v>-648512</v>
      </c>
      <c r="F35" s="21">
        <v>0</v>
      </c>
      <c r="G35" s="19">
        <v>0</v>
      </c>
      <c r="H35" s="20">
        <v>0</v>
      </c>
      <c r="I35" s="22">
        <v>-7475200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-27284000</v>
      </c>
      <c r="D36" s="27">
        <f aca="true" t="shared" si="2" ref="D36:L36">SUM(D31:D35)</f>
        <v>-5092429</v>
      </c>
      <c r="E36" s="28">
        <f t="shared" si="2"/>
        <v>-648512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-7475200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-8217000</v>
      </c>
      <c r="D38" s="33">
        <f aca="true" t="shared" si="3" ref="D38:L38">+D17+D27+D36</f>
        <v>-59914364</v>
      </c>
      <c r="E38" s="34">
        <f t="shared" si="3"/>
        <v>-197576140</v>
      </c>
      <c r="F38" s="35">
        <f t="shared" si="3"/>
        <v>-242288789</v>
      </c>
      <c r="G38" s="33">
        <f t="shared" si="3"/>
        <v>-238840254</v>
      </c>
      <c r="H38" s="34">
        <f t="shared" si="3"/>
        <v>-238840254</v>
      </c>
      <c r="I38" s="36">
        <f t="shared" si="3"/>
        <v>-227237380</v>
      </c>
      <c r="J38" s="37">
        <f t="shared" si="3"/>
        <v>-255363260</v>
      </c>
      <c r="K38" s="33">
        <f t="shared" si="3"/>
        <v>-264406649</v>
      </c>
      <c r="L38" s="34">
        <f t="shared" si="3"/>
        <v>-277393099</v>
      </c>
    </row>
    <row r="39" spans="1:12" ht="12.75">
      <c r="A39" s="24" t="s">
        <v>47</v>
      </c>
      <c r="B39" s="18" t="s">
        <v>48</v>
      </c>
      <c r="C39" s="33">
        <v>76349000</v>
      </c>
      <c r="D39" s="33">
        <v>68131846</v>
      </c>
      <c r="E39" s="34">
        <v>0</v>
      </c>
      <c r="F39" s="35">
        <v>64882258</v>
      </c>
      <c r="G39" s="33">
        <v>64882258</v>
      </c>
      <c r="H39" s="34">
        <v>64882258</v>
      </c>
      <c r="I39" s="36">
        <v>85106890</v>
      </c>
      <c r="J39" s="37">
        <v>73108382</v>
      </c>
      <c r="K39" s="33">
        <v>77445382</v>
      </c>
      <c r="L39" s="34">
        <v>77445382</v>
      </c>
    </row>
    <row r="40" spans="1:12" ht="12.75">
      <c r="A40" s="43" t="s">
        <v>49</v>
      </c>
      <c r="B40" s="44" t="s">
        <v>48</v>
      </c>
      <c r="C40" s="45">
        <f>+C38+C39</f>
        <v>68132000</v>
      </c>
      <c r="D40" s="45">
        <f aca="true" t="shared" si="4" ref="D40:L40">+D38+D39</f>
        <v>8217482</v>
      </c>
      <c r="E40" s="46">
        <f t="shared" si="4"/>
        <v>-197576140</v>
      </c>
      <c r="F40" s="47">
        <f t="shared" si="4"/>
        <v>-177406531</v>
      </c>
      <c r="G40" s="45">
        <f t="shared" si="4"/>
        <v>-173957996</v>
      </c>
      <c r="H40" s="46">
        <f t="shared" si="4"/>
        <v>-173957996</v>
      </c>
      <c r="I40" s="48">
        <f t="shared" si="4"/>
        <v>-142130490</v>
      </c>
      <c r="J40" s="49">
        <f t="shared" si="4"/>
        <v>-182254878</v>
      </c>
      <c r="K40" s="45">
        <f t="shared" si="4"/>
        <v>-186961267</v>
      </c>
      <c r="L40" s="46">
        <f t="shared" si="4"/>
        <v>-199947717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70367520</v>
      </c>
      <c r="D6" s="19">
        <v>92620873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205360233</v>
      </c>
      <c r="D7" s="19">
        <v>262836116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31186192</v>
      </c>
      <c r="D8" s="19">
        <v>31680128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138015872</v>
      </c>
      <c r="D9" s="19">
        <v>131213170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52405381</v>
      </c>
      <c r="D10" s="19">
        <v>50701618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23884193</v>
      </c>
      <c r="D11" s="19">
        <v>23881188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-429897916</v>
      </c>
      <c r="D14" s="19">
        <v>-504405607</v>
      </c>
      <c r="E14" s="20">
        <v>-621157457</v>
      </c>
      <c r="F14" s="21">
        <v>-672318741</v>
      </c>
      <c r="G14" s="19">
        <v>-665692385</v>
      </c>
      <c r="H14" s="20">
        <v>-665692385</v>
      </c>
      <c r="I14" s="22">
        <v>-637573404</v>
      </c>
      <c r="J14" s="23">
        <v>-738739884</v>
      </c>
      <c r="K14" s="19">
        <v>-759607283</v>
      </c>
      <c r="L14" s="20">
        <v>-800454075</v>
      </c>
    </row>
    <row r="15" spans="1:12" ht="12.75">
      <c r="A15" s="24" t="s">
        <v>30</v>
      </c>
      <c r="B15" s="18"/>
      <c r="C15" s="19">
        <v>-58035907</v>
      </c>
      <c r="D15" s="19">
        <v>-58557190</v>
      </c>
      <c r="E15" s="20">
        <v>-67387364</v>
      </c>
      <c r="F15" s="21">
        <v>-22869</v>
      </c>
      <c r="G15" s="19">
        <v>-22869</v>
      </c>
      <c r="H15" s="20">
        <v>-22869</v>
      </c>
      <c r="I15" s="22">
        <v>-45026739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33285568</v>
      </c>
      <c r="D17" s="27">
        <f aca="true" t="shared" si="0" ref="D17:L17">SUM(D6:D16)</f>
        <v>29970296</v>
      </c>
      <c r="E17" s="28">
        <f t="shared" si="0"/>
        <v>-688544821</v>
      </c>
      <c r="F17" s="29">
        <f t="shared" si="0"/>
        <v>-672341610</v>
      </c>
      <c r="G17" s="27">
        <f t="shared" si="0"/>
        <v>-665715254</v>
      </c>
      <c r="H17" s="30">
        <f t="shared" si="0"/>
        <v>-665715254</v>
      </c>
      <c r="I17" s="29">
        <f t="shared" si="0"/>
        <v>-682600143</v>
      </c>
      <c r="J17" s="31">
        <f t="shared" si="0"/>
        <v>-738739884</v>
      </c>
      <c r="K17" s="27">
        <f t="shared" si="0"/>
        <v>-759607283</v>
      </c>
      <c r="L17" s="28">
        <f t="shared" si="0"/>
        <v>-800454075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37537</v>
      </c>
      <c r="D21" s="19">
        <v>680000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161885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-42694855</v>
      </c>
      <c r="D26" s="19">
        <v>-47370192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-42657318</v>
      </c>
      <c r="D27" s="27">
        <f aca="true" t="shared" si="1" ref="D27:L27">SUM(D21:D26)</f>
        <v>-46690192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161885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1683867</v>
      </c>
      <c r="F33" s="21">
        <v>12801238</v>
      </c>
      <c r="G33" s="39">
        <v>969702</v>
      </c>
      <c r="H33" s="40">
        <v>969702</v>
      </c>
      <c r="I33" s="42">
        <v>665337</v>
      </c>
      <c r="J33" s="23">
        <v>-969702</v>
      </c>
      <c r="K33" s="19">
        <v>796681</v>
      </c>
      <c r="L33" s="20">
        <v>825216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-1323405</v>
      </c>
      <c r="D35" s="19">
        <v>-367338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-1323405</v>
      </c>
      <c r="D36" s="27">
        <f aca="true" t="shared" si="2" ref="D36:L36">SUM(D31:D35)</f>
        <v>-367338</v>
      </c>
      <c r="E36" s="28">
        <f t="shared" si="2"/>
        <v>1683867</v>
      </c>
      <c r="F36" s="29">
        <f t="shared" si="2"/>
        <v>12801238</v>
      </c>
      <c r="G36" s="27">
        <f t="shared" si="2"/>
        <v>969702</v>
      </c>
      <c r="H36" s="28">
        <f t="shared" si="2"/>
        <v>969702</v>
      </c>
      <c r="I36" s="30">
        <f t="shared" si="2"/>
        <v>665337</v>
      </c>
      <c r="J36" s="31">
        <f t="shared" si="2"/>
        <v>-969702</v>
      </c>
      <c r="K36" s="27">
        <f t="shared" si="2"/>
        <v>796681</v>
      </c>
      <c r="L36" s="28">
        <f t="shared" si="2"/>
        <v>825216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-10695155</v>
      </c>
      <c r="D38" s="33">
        <f aca="true" t="shared" si="3" ref="D38:L38">+D17+D27+D36</f>
        <v>-17087234</v>
      </c>
      <c r="E38" s="34">
        <f t="shared" si="3"/>
        <v>-686860954</v>
      </c>
      <c r="F38" s="35">
        <f t="shared" si="3"/>
        <v>-659540372</v>
      </c>
      <c r="G38" s="33">
        <f t="shared" si="3"/>
        <v>-664745552</v>
      </c>
      <c r="H38" s="34">
        <f t="shared" si="3"/>
        <v>-664745552</v>
      </c>
      <c r="I38" s="36">
        <f t="shared" si="3"/>
        <v>-681772921</v>
      </c>
      <c r="J38" s="37">
        <f t="shared" si="3"/>
        <v>-739709586</v>
      </c>
      <c r="K38" s="33">
        <f t="shared" si="3"/>
        <v>-758810602</v>
      </c>
      <c r="L38" s="34">
        <f t="shared" si="3"/>
        <v>-799628859</v>
      </c>
    </row>
    <row r="39" spans="1:12" ht="12.75">
      <c r="A39" s="24" t="s">
        <v>47</v>
      </c>
      <c r="B39" s="18" t="s">
        <v>48</v>
      </c>
      <c r="C39" s="33">
        <v>29958706</v>
      </c>
      <c r="D39" s="33">
        <v>19263551</v>
      </c>
      <c r="E39" s="34">
        <v>57219296</v>
      </c>
      <c r="F39" s="35">
        <v>2027262</v>
      </c>
      <c r="G39" s="33">
        <v>2027262</v>
      </c>
      <c r="H39" s="34">
        <v>2027262</v>
      </c>
      <c r="I39" s="36">
        <v>-53987616</v>
      </c>
      <c r="J39" s="37">
        <v>2027262</v>
      </c>
      <c r="K39" s="33">
        <v>2027262</v>
      </c>
      <c r="L39" s="34">
        <v>2027262</v>
      </c>
    </row>
    <row r="40" spans="1:12" ht="12.75">
      <c r="A40" s="43" t="s">
        <v>49</v>
      </c>
      <c r="B40" s="44" t="s">
        <v>48</v>
      </c>
      <c r="C40" s="45">
        <f>+C38+C39</f>
        <v>19263551</v>
      </c>
      <c r="D40" s="45">
        <f aca="true" t="shared" si="4" ref="D40:L40">+D38+D39</f>
        <v>2176317</v>
      </c>
      <c r="E40" s="46">
        <f t="shared" si="4"/>
        <v>-629641658</v>
      </c>
      <c r="F40" s="47">
        <f t="shared" si="4"/>
        <v>-657513110</v>
      </c>
      <c r="G40" s="45">
        <f t="shared" si="4"/>
        <v>-662718290</v>
      </c>
      <c r="H40" s="46">
        <f t="shared" si="4"/>
        <v>-662718290</v>
      </c>
      <c r="I40" s="48">
        <f t="shared" si="4"/>
        <v>-735760537</v>
      </c>
      <c r="J40" s="49">
        <f t="shared" si="4"/>
        <v>-737682324</v>
      </c>
      <c r="K40" s="45">
        <f t="shared" si="4"/>
        <v>-756783340</v>
      </c>
      <c r="L40" s="46">
        <f t="shared" si="4"/>
        <v>-797601597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34003480</v>
      </c>
      <c r="D6" s="19">
        <v>40351304</v>
      </c>
      <c r="E6" s="20">
        <v>31141922</v>
      </c>
      <c r="F6" s="21">
        <v>45659496</v>
      </c>
      <c r="G6" s="19">
        <v>45242940</v>
      </c>
      <c r="H6" s="20">
        <v>45242940</v>
      </c>
      <c r="I6" s="22">
        <v>44051099</v>
      </c>
      <c r="J6" s="23">
        <v>48567624</v>
      </c>
      <c r="K6" s="19">
        <v>81855228</v>
      </c>
      <c r="L6" s="20">
        <v>54003168</v>
      </c>
    </row>
    <row r="7" spans="1:12" ht="12.75">
      <c r="A7" s="24" t="s">
        <v>21</v>
      </c>
      <c r="B7" s="18"/>
      <c r="C7" s="19">
        <v>97224366</v>
      </c>
      <c r="D7" s="19">
        <v>163927310</v>
      </c>
      <c r="E7" s="20">
        <v>65590055</v>
      </c>
      <c r="F7" s="21">
        <v>85873692</v>
      </c>
      <c r="G7" s="19">
        <v>90561994</v>
      </c>
      <c r="H7" s="20">
        <v>90561994</v>
      </c>
      <c r="I7" s="22">
        <v>79562427</v>
      </c>
      <c r="J7" s="23">
        <v>105786420</v>
      </c>
      <c r="K7" s="19">
        <v>111945300</v>
      </c>
      <c r="L7" s="20">
        <v>117966732</v>
      </c>
    </row>
    <row r="8" spans="1:12" ht="12.75">
      <c r="A8" s="24" t="s">
        <v>22</v>
      </c>
      <c r="B8" s="18"/>
      <c r="C8" s="19">
        <v>47795895</v>
      </c>
      <c r="D8" s="19">
        <v>4464305</v>
      </c>
      <c r="E8" s="20">
        <v>13259880</v>
      </c>
      <c r="F8" s="21">
        <v>30261732</v>
      </c>
      <c r="G8" s="19">
        <v>25383814</v>
      </c>
      <c r="H8" s="20">
        <v>25383814</v>
      </c>
      <c r="I8" s="22">
        <v>17299504</v>
      </c>
      <c r="J8" s="23">
        <v>48871728</v>
      </c>
      <c r="K8" s="19">
        <v>53524387</v>
      </c>
      <c r="L8" s="20">
        <v>54498456</v>
      </c>
    </row>
    <row r="9" spans="1:12" ht="12.75">
      <c r="A9" s="24" t="s">
        <v>23</v>
      </c>
      <c r="B9" s="18" t="s">
        <v>24</v>
      </c>
      <c r="C9" s="19">
        <v>141380775</v>
      </c>
      <c r="D9" s="19">
        <v>174105168</v>
      </c>
      <c r="E9" s="20">
        <v>147773985</v>
      </c>
      <c r="F9" s="21">
        <v>285455004</v>
      </c>
      <c r="G9" s="19">
        <v>313393439</v>
      </c>
      <c r="H9" s="20">
        <v>313393439</v>
      </c>
      <c r="I9" s="22">
        <v>100782605</v>
      </c>
      <c r="J9" s="23">
        <v>346259496</v>
      </c>
      <c r="K9" s="19">
        <v>357123936</v>
      </c>
      <c r="L9" s="20">
        <v>375973536</v>
      </c>
    </row>
    <row r="10" spans="1:12" ht="12.75">
      <c r="A10" s="24" t="s">
        <v>25</v>
      </c>
      <c r="B10" s="18" t="s">
        <v>24</v>
      </c>
      <c r="C10" s="19">
        <v>218134857</v>
      </c>
      <c r="D10" s="19">
        <v>79589722</v>
      </c>
      <c r="E10" s="20">
        <v>102215000</v>
      </c>
      <c r="F10" s="21">
        <v>115103652</v>
      </c>
      <c r="G10" s="19">
        <v>115103652</v>
      </c>
      <c r="H10" s="20">
        <v>115103652</v>
      </c>
      <c r="I10" s="22">
        <v>112379610</v>
      </c>
      <c r="J10" s="23">
        <v>118419000</v>
      </c>
      <c r="K10" s="19">
        <v>115720008</v>
      </c>
      <c r="L10" s="20">
        <v>16040004</v>
      </c>
    </row>
    <row r="11" spans="1:12" ht="12.75">
      <c r="A11" s="24" t="s">
        <v>26</v>
      </c>
      <c r="B11" s="18"/>
      <c r="C11" s="19">
        <v>1028258</v>
      </c>
      <c r="D11" s="19">
        <v>442467</v>
      </c>
      <c r="E11" s="20">
        <v>1598330</v>
      </c>
      <c r="F11" s="21">
        <v>1755504</v>
      </c>
      <c r="G11" s="19">
        <v>954562</v>
      </c>
      <c r="H11" s="20">
        <v>954562</v>
      </c>
      <c r="I11" s="22">
        <v>710359</v>
      </c>
      <c r="J11" s="23">
        <v>178740</v>
      </c>
      <c r="K11" s="19">
        <v>188400</v>
      </c>
      <c r="L11" s="20">
        <v>198564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-329716237</v>
      </c>
      <c r="D14" s="19">
        <v>-379339358</v>
      </c>
      <c r="E14" s="20">
        <v>-436276564</v>
      </c>
      <c r="F14" s="21">
        <v>-451825692</v>
      </c>
      <c r="G14" s="19">
        <v>-499359769</v>
      </c>
      <c r="H14" s="20">
        <v>-499359769</v>
      </c>
      <c r="I14" s="22">
        <v>-516179733</v>
      </c>
      <c r="J14" s="23">
        <v>-470377068</v>
      </c>
      <c r="K14" s="19">
        <v>-460654399</v>
      </c>
      <c r="L14" s="20">
        <v>-485559977</v>
      </c>
    </row>
    <row r="15" spans="1:12" ht="12.75">
      <c r="A15" s="24" t="s">
        <v>30</v>
      </c>
      <c r="B15" s="18"/>
      <c r="C15" s="19">
        <v>-12698943</v>
      </c>
      <c r="D15" s="19">
        <v>-9476140</v>
      </c>
      <c r="E15" s="20">
        <v>-14656478</v>
      </c>
      <c r="F15" s="21">
        <v>0</v>
      </c>
      <c r="G15" s="19">
        <v>0</v>
      </c>
      <c r="H15" s="20">
        <v>0</v>
      </c>
      <c r="I15" s="22">
        <v>-18318366</v>
      </c>
      <c r="J15" s="23">
        <v>-7634004</v>
      </c>
      <c r="K15" s="19">
        <v>-11838528</v>
      </c>
      <c r="L15" s="20">
        <v>-12477804</v>
      </c>
    </row>
    <row r="16" spans="1:12" ht="12.75">
      <c r="A16" s="24" t="s">
        <v>31</v>
      </c>
      <c r="B16" s="18" t="s">
        <v>24</v>
      </c>
      <c r="C16" s="19">
        <v>0</v>
      </c>
      <c r="D16" s="19">
        <v>-6675705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197152451</v>
      </c>
      <c r="D17" s="27">
        <f aca="true" t="shared" si="0" ref="D17:L17">SUM(D6:D16)</f>
        <v>67389073</v>
      </c>
      <c r="E17" s="28">
        <f t="shared" si="0"/>
        <v>-89353870</v>
      </c>
      <c r="F17" s="29">
        <f t="shared" si="0"/>
        <v>112283388</v>
      </c>
      <c r="G17" s="27">
        <f t="shared" si="0"/>
        <v>91280632</v>
      </c>
      <c r="H17" s="30">
        <f t="shared" si="0"/>
        <v>91280632</v>
      </c>
      <c r="I17" s="29">
        <f t="shared" si="0"/>
        <v>-179712495</v>
      </c>
      <c r="J17" s="31">
        <f t="shared" si="0"/>
        <v>190071936</v>
      </c>
      <c r="K17" s="27">
        <f t="shared" si="0"/>
        <v>247864332</v>
      </c>
      <c r="L17" s="28">
        <f t="shared" si="0"/>
        <v>120642679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1430314</v>
      </c>
      <c r="D21" s="19">
        <v>4664240</v>
      </c>
      <c r="E21" s="20">
        <v>1952976</v>
      </c>
      <c r="F21" s="38">
        <v>0</v>
      </c>
      <c r="G21" s="39">
        <v>0</v>
      </c>
      <c r="H21" s="40">
        <v>0</v>
      </c>
      <c r="I21" s="22">
        <v>6153072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-167250</v>
      </c>
      <c r="D23" s="19">
        <v>0</v>
      </c>
      <c r="E23" s="20">
        <v>-15560</v>
      </c>
      <c r="F23" s="38">
        <v>15560</v>
      </c>
      <c r="G23" s="39">
        <v>0</v>
      </c>
      <c r="H23" s="40">
        <v>0</v>
      </c>
      <c r="I23" s="22">
        <v>-15560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16941062</v>
      </c>
      <c r="D24" s="19">
        <v>-384731</v>
      </c>
      <c r="E24" s="20">
        <v>-465325</v>
      </c>
      <c r="F24" s="21">
        <v>465325</v>
      </c>
      <c r="G24" s="19">
        <v>0</v>
      </c>
      <c r="H24" s="20">
        <v>0</v>
      </c>
      <c r="I24" s="22">
        <v>-439165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-212634672</v>
      </c>
      <c r="D26" s="19">
        <v>-80748786</v>
      </c>
      <c r="E26" s="20">
        <v>-102888753</v>
      </c>
      <c r="F26" s="21">
        <v>-115703628</v>
      </c>
      <c r="G26" s="19">
        <v>-121075766</v>
      </c>
      <c r="H26" s="20">
        <v>-121075766</v>
      </c>
      <c r="I26" s="22">
        <v>-111616998</v>
      </c>
      <c r="J26" s="23">
        <v>-144719208</v>
      </c>
      <c r="K26" s="19">
        <v>-92953712</v>
      </c>
      <c r="L26" s="20">
        <v>-109102080</v>
      </c>
    </row>
    <row r="27" spans="1:12" ht="12.75">
      <c r="A27" s="25" t="s">
        <v>39</v>
      </c>
      <c r="B27" s="26"/>
      <c r="C27" s="27">
        <f>SUM(C21:C26)</f>
        <v>-194430546</v>
      </c>
      <c r="D27" s="27">
        <f aca="true" t="shared" si="1" ref="D27:L27">SUM(D21:D26)</f>
        <v>-76469277</v>
      </c>
      <c r="E27" s="28">
        <f t="shared" si="1"/>
        <v>-101416662</v>
      </c>
      <c r="F27" s="29">
        <f t="shared" si="1"/>
        <v>-115222743</v>
      </c>
      <c r="G27" s="27">
        <f t="shared" si="1"/>
        <v>-121075766</v>
      </c>
      <c r="H27" s="28">
        <f t="shared" si="1"/>
        <v>-121075766</v>
      </c>
      <c r="I27" s="30">
        <f t="shared" si="1"/>
        <v>-105918651</v>
      </c>
      <c r="J27" s="31">
        <f t="shared" si="1"/>
        <v>-144719208</v>
      </c>
      <c r="K27" s="27">
        <f t="shared" si="1"/>
        <v>-92953712</v>
      </c>
      <c r="L27" s="28">
        <f t="shared" si="1"/>
        <v>-109102080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3586134</v>
      </c>
      <c r="F33" s="21">
        <v>-3586134</v>
      </c>
      <c r="G33" s="39">
        <v>0</v>
      </c>
      <c r="H33" s="40">
        <v>0</v>
      </c>
      <c r="I33" s="42">
        <v>3710465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-848257</v>
      </c>
      <c r="D35" s="19">
        <v>6553768</v>
      </c>
      <c r="E35" s="20">
        <v>-10337023</v>
      </c>
      <c r="F35" s="21">
        <v>0</v>
      </c>
      <c r="G35" s="19">
        <v>0</v>
      </c>
      <c r="H35" s="20">
        <v>0</v>
      </c>
      <c r="I35" s="22">
        <v>-7646537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-848257</v>
      </c>
      <c r="D36" s="27">
        <f aca="true" t="shared" si="2" ref="D36:L36">SUM(D31:D35)</f>
        <v>6553768</v>
      </c>
      <c r="E36" s="28">
        <f t="shared" si="2"/>
        <v>-6750889</v>
      </c>
      <c r="F36" s="29">
        <f t="shared" si="2"/>
        <v>-3586134</v>
      </c>
      <c r="G36" s="27">
        <f t="shared" si="2"/>
        <v>0</v>
      </c>
      <c r="H36" s="28">
        <f t="shared" si="2"/>
        <v>0</v>
      </c>
      <c r="I36" s="30">
        <f t="shared" si="2"/>
        <v>-3936072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1873648</v>
      </c>
      <c r="D38" s="33">
        <f aca="true" t="shared" si="3" ref="D38:L38">+D17+D27+D36</f>
        <v>-2526436</v>
      </c>
      <c r="E38" s="34">
        <f t="shared" si="3"/>
        <v>-197521421</v>
      </c>
      <c r="F38" s="35">
        <f t="shared" si="3"/>
        <v>-6525489</v>
      </c>
      <c r="G38" s="33">
        <f t="shared" si="3"/>
        <v>-29795134</v>
      </c>
      <c r="H38" s="34">
        <f t="shared" si="3"/>
        <v>-29795134</v>
      </c>
      <c r="I38" s="36">
        <f t="shared" si="3"/>
        <v>-289567218</v>
      </c>
      <c r="J38" s="37">
        <f t="shared" si="3"/>
        <v>45352728</v>
      </c>
      <c r="K38" s="33">
        <f t="shared" si="3"/>
        <v>154910620</v>
      </c>
      <c r="L38" s="34">
        <f t="shared" si="3"/>
        <v>11540599</v>
      </c>
    </row>
    <row r="39" spans="1:12" ht="12.75">
      <c r="A39" s="24" t="s">
        <v>47</v>
      </c>
      <c r="B39" s="18" t="s">
        <v>48</v>
      </c>
      <c r="C39" s="33">
        <v>2152367</v>
      </c>
      <c r="D39" s="33">
        <v>4026015</v>
      </c>
      <c r="E39" s="34">
        <v>1250185</v>
      </c>
      <c r="F39" s="35">
        <v>0</v>
      </c>
      <c r="G39" s="33">
        <v>0</v>
      </c>
      <c r="H39" s="34">
        <v>0</v>
      </c>
      <c r="I39" s="36">
        <v>-2665068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4026015</v>
      </c>
      <c r="D40" s="45">
        <f aca="true" t="shared" si="4" ref="D40:L40">+D38+D39</f>
        <v>1499579</v>
      </c>
      <c r="E40" s="46">
        <f t="shared" si="4"/>
        <v>-196271236</v>
      </c>
      <c r="F40" s="47">
        <f t="shared" si="4"/>
        <v>-6525489</v>
      </c>
      <c r="G40" s="45">
        <f t="shared" si="4"/>
        <v>-29795134</v>
      </c>
      <c r="H40" s="46">
        <f t="shared" si="4"/>
        <v>-29795134</v>
      </c>
      <c r="I40" s="48">
        <f t="shared" si="4"/>
        <v>-292232286</v>
      </c>
      <c r="J40" s="49">
        <f t="shared" si="4"/>
        <v>45352728</v>
      </c>
      <c r="K40" s="45">
        <f t="shared" si="4"/>
        <v>154910620</v>
      </c>
      <c r="L40" s="46">
        <f t="shared" si="4"/>
        <v>11540599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19544246</v>
      </c>
      <c r="D6" s="19">
        <v>27051098</v>
      </c>
      <c r="E6" s="20">
        <v>21406377</v>
      </c>
      <c r="F6" s="21">
        <v>54301740</v>
      </c>
      <c r="G6" s="19">
        <v>47920619</v>
      </c>
      <c r="H6" s="20">
        <v>47920619</v>
      </c>
      <c r="I6" s="22">
        <v>23380681</v>
      </c>
      <c r="J6" s="23">
        <v>65443848</v>
      </c>
      <c r="K6" s="19">
        <v>69828588</v>
      </c>
      <c r="L6" s="20">
        <v>74646732</v>
      </c>
    </row>
    <row r="7" spans="1:12" ht="12.75">
      <c r="A7" s="24" t="s">
        <v>21</v>
      </c>
      <c r="B7" s="18"/>
      <c r="C7" s="19">
        <v>65381986</v>
      </c>
      <c r="D7" s="19">
        <v>65509409</v>
      </c>
      <c r="E7" s="20">
        <v>76493518</v>
      </c>
      <c r="F7" s="21">
        <v>130079448</v>
      </c>
      <c r="G7" s="19">
        <v>114728207</v>
      </c>
      <c r="H7" s="20">
        <v>114728207</v>
      </c>
      <c r="I7" s="22">
        <v>81459976</v>
      </c>
      <c r="J7" s="23">
        <v>125209620</v>
      </c>
      <c r="K7" s="19">
        <v>133598664</v>
      </c>
      <c r="L7" s="20">
        <v>142816956</v>
      </c>
    </row>
    <row r="8" spans="1:12" ht="12.75">
      <c r="A8" s="24" t="s">
        <v>22</v>
      </c>
      <c r="B8" s="18"/>
      <c r="C8" s="19">
        <v>22592382</v>
      </c>
      <c r="D8" s="19">
        <v>23899078</v>
      </c>
      <c r="E8" s="20">
        <v>30470599</v>
      </c>
      <c r="F8" s="21">
        <v>2081052</v>
      </c>
      <c r="G8" s="19">
        <v>1794554</v>
      </c>
      <c r="H8" s="20">
        <v>1794554</v>
      </c>
      <c r="I8" s="22">
        <v>32274768</v>
      </c>
      <c r="J8" s="23">
        <v>1914636</v>
      </c>
      <c r="K8" s="19">
        <v>2042916</v>
      </c>
      <c r="L8" s="20">
        <v>2183880</v>
      </c>
    </row>
    <row r="9" spans="1:12" ht="12.75">
      <c r="A9" s="24" t="s">
        <v>23</v>
      </c>
      <c r="B9" s="18" t="s">
        <v>24</v>
      </c>
      <c r="C9" s="19">
        <v>96302558</v>
      </c>
      <c r="D9" s="19">
        <v>87840681</v>
      </c>
      <c r="E9" s="20">
        <v>2603359</v>
      </c>
      <c r="F9" s="21">
        <v>124243164</v>
      </c>
      <c r="G9" s="19">
        <v>9210816</v>
      </c>
      <c r="H9" s="20">
        <v>9210816</v>
      </c>
      <c r="I9" s="22">
        <v>17113594</v>
      </c>
      <c r="J9" s="23">
        <v>8431320</v>
      </c>
      <c r="K9" s="19">
        <v>8996220</v>
      </c>
      <c r="L9" s="20">
        <v>9616956</v>
      </c>
    </row>
    <row r="10" spans="1:12" ht="12.75">
      <c r="A10" s="24" t="s">
        <v>25</v>
      </c>
      <c r="B10" s="18" t="s">
        <v>24</v>
      </c>
      <c r="C10" s="19">
        <v>38785000</v>
      </c>
      <c r="D10" s="19">
        <v>32220000</v>
      </c>
      <c r="E10" s="20">
        <v>12404</v>
      </c>
      <c r="F10" s="21">
        <v>67676364</v>
      </c>
      <c r="G10" s="19">
        <v>60838920</v>
      </c>
      <c r="H10" s="20">
        <v>60838920</v>
      </c>
      <c r="I10" s="22">
        <v>30013758</v>
      </c>
      <c r="J10" s="23">
        <v>74893452</v>
      </c>
      <c r="K10" s="19">
        <v>79911324</v>
      </c>
      <c r="L10" s="20">
        <v>85425204</v>
      </c>
    </row>
    <row r="11" spans="1:12" ht="12.75">
      <c r="A11" s="24" t="s">
        <v>26</v>
      </c>
      <c r="B11" s="18"/>
      <c r="C11" s="19">
        <v>7230664</v>
      </c>
      <c r="D11" s="19">
        <v>8425979</v>
      </c>
      <c r="E11" s="20">
        <v>1747466</v>
      </c>
      <c r="F11" s="21">
        <v>35690880</v>
      </c>
      <c r="G11" s="19">
        <v>31496776</v>
      </c>
      <c r="H11" s="20">
        <v>31496776</v>
      </c>
      <c r="I11" s="22">
        <v>2381580</v>
      </c>
      <c r="J11" s="23">
        <v>33607056</v>
      </c>
      <c r="K11" s="19">
        <v>35858736</v>
      </c>
      <c r="L11" s="20">
        <v>38332980</v>
      </c>
    </row>
    <row r="12" spans="1:12" ht="12.75">
      <c r="A12" s="24" t="s">
        <v>27</v>
      </c>
      <c r="B12" s="18"/>
      <c r="C12" s="19">
        <v>0</v>
      </c>
      <c r="D12" s="19">
        <v>4200488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-194005839</v>
      </c>
      <c r="D14" s="19">
        <v>-209065514</v>
      </c>
      <c r="E14" s="20">
        <v>-213642220</v>
      </c>
      <c r="F14" s="21">
        <v>-264219888</v>
      </c>
      <c r="G14" s="19">
        <v>-235262013</v>
      </c>
      <c r="H14" s="20">
        <v>-235262013</v>
      </c>
      <c r="I14" s="22">
        <v>-217389937</v>
      </c>
      <c r="J14" s="23">
        <v>-274000092</v>
      </c>
      <c r="K14" s="19">
        <v>-292358148</v>
      </c>
      <c r="L14" s="20">
        <v>-312530628</v>
      </c>
    </row>
    <row r="15" spans="1:12" ht="12.75">
      <c r="A15" s="24" t="s">
        <v>30</v>
      </c>
      <c r="B15" s="18"/>
      <c r="C15" s="19">
        <v>0</v>
      </c>
      <c r="D15" s="19">
        <v>-74796</v>
      </c>
      <c r="E15" s="20">
        <v>-3560673</v>
      </c>
      <c r="F15" s="21">
        <v>0</v>
      </c>
      <c r="G15" s="19">
        <v>0</v>
      </c>
      <c r="H15" s="20">
        <v>0</v>
      </c>
      <c r="I15" s="22">
        <v>-3196</v>
      </c>
      <c r="J15" s="23">
        <v>-17342856</v>
      </c>
      <c r="K15" s="19">
        <v>-18504828</v>
      </c>
      <c r="L15" s="20">
        <v>-19781664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-17256324</v>
      </c>
      <c r="G16" s="19">
        <v>-6733199</v>
      </c>
      <c r="H16" s="20">
        <v>-6733199</v>
      </c>
      <c r="I16" s="22">
        <v>0</v>
      </c>
      <c r="J16" s="23">
        <v>-19016292</v>
      </c>
      <c r="K16" s="19">
        <v>-20290380</v>
      </c>
      <c r="L16" s="20">
        <v>-21690420</v>
      </c>
    </row>
    <row r="17" spans="1:12" ht="12.75">
      <c r="A17" s="25" t="s">
        <v>32</v>
      </c>
      <c r="B17" s="26"/>
      <c r="C17" s="27">
        <f>SUM(C6:C16)</f>
        <v>55830997</v>
      </c>
      <c r="D17" s="27">
        <f aca="true" t="shared" si="0" ref="D17:L17">SUM(D6:D16)</f>
        <v>40006423</v>
      </c>
      <c r="E17" s="28">
        <f t="shared" si="0"/>
        <v>-84469170</v>
      </c>
      <c r="F17" s="29">
        <f t="shared" si="0"/>
        <v>132596436</v>
      </c>
      <c r="G17" s="27">
        <f t="shared" si="0"/>
        <v>23994680</v>
      </c>
      <c r="H17" s="30">
        <f t="shared" si="0"/>
        <v>23994680</v>
      </c>
      <c r="I17" s="29">
        <f t="shared" si="0"/>
        <v>-30768776</v>
      </c>
      <c r="J17" s="31">
        <f t="shared" si="0"/>
        <v>-859308</v>
      </c>
      <c r="K17" s="27">
        <f t="shared" si="0"/>
        <v>-916908</v>
      </c>
      <c r="L17" s="28">
        <f t="shared" si="0"/>
        <v>-980004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-33858</v>
      </c>
      <c r="F24" s="21">
        <v>33858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-28343980</v>
      </c>
      <c r="D26" s="19">
        <v>-36521459</v>
      </c>
      <c r="E26" s="20">
        <v>-44091445</v>
      </c>
      <c r="F26" s="21">
        <v>-86906136</v>
      </c>
      <c r="G26" s="19">
        <v>-77393619</v>
      </c>
      <c r="H26" s="20">
        <v>-77393619</v>
      </c>
      <c r="I26" s="22">
        <v>-69892028</v>
      </c>
      <c r="J26" s="23">
        <v>-79079568</v>
      </c>
      <c r="K26" s="19">
        <v>-84377916</v>
      </c>
      <c r="L26" s="20">
        <v>-90199980</v>
      </c>
    </row>
    <row r="27" spans="1:12" ht="12.75">
      <c r="A27" s="25" t="s">
        <v>39</v>
      </c>
      <c r="B27" s="26"/>
      <c r="C27" s="27">
        <f>SUM(C21:C26)</f>
        <v>-28343980</v>
      </c>
      <c r="D27" s="27">
        <f aca="true" t="shared" si="1" ref="D27:L27">SUM(D21:D26)</f>
        <v>-36521459</v>
      </c>
      <c r="E27" s="28">
        <f t="shared" si="1"/>
        <v>-44125303</v>
      </c>
      <c r="F27" s="29">
        <f t="shared" si="1"/>
        <v>-86872278</v>
      </c>
      <c r="G27" s="27">
        <f t="shared" si="1"/>
        <v>-77393619</v>
      </c>
      <c r="H27" s="28">
        <f t="shared" si="1"/>
        <v>-77393619</v>
      </c>
      <c r="I27" s="30">
        <f t="shared" si="1"/>
        <v>-69892028</v>
      </c>
      <c r="J27" s="31">
        <f t="shared" si="1"/>
        <v>-79079568</v>
      </c>
      <c r="K27" s="27">
        <f t="shared" si="1"/>
        <v>-84377916</v>
      </c>
      <c r="L27" s="28">
        <f t="shared" si="1"/>
        <v>-90199980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2014636</v>
      </c>
      <c r="F33" s="21">
        <v>-2014636</v>
      </c>
      <c r="G33" s="39">
        <v>0</v>
      </c>
      <c r="H33" s="40">
        <v>0</v>
      </c>
      <c r="I33" s="42">
        <v>1984843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-135917</v>
      </c>
      <c r="F35" s="21">
        <v>0</v>
      </c>
      <c r="G35" s="19">
        <v>0</v>
      </c>
      <c r="H35" s="20">
        <v>0</v>
      </c>
      <c r="I35" s="22">
        <v>-38824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1878719</v>
      </c>
      <c r="F36" s="29">
        <f t="shared" si="2"/>
        <v>-2014636</v>
      </c>
      <c r="G36" s="27">
        <f t="shared" si="2"/>
        <v>0</v>
      </c>
      <c r="H36" s="28">
        <f t="shared" si="2"/>
        <v>0</v>
      </c>
      <c r="I36" s="30">
        <f t="shared" si="2"/>
        <v>1946019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27487017</v>
      </c>
      <c r="D38" s="33">
        <f aca="true" t="shared" si="3" ref="D38:L38">+D17+D27+D36</f>
        <v>3484964</v>
      </c>
      <c r="E38" s="34">
        <f t="shared" si="3"/>
        <v>-126715754</v>
      </c>
      <c r="F38" s="35">
        <f t="shared" si="3"/>
        <v>43709522</v>
      </c>
      <c r="G38" s="33">
        <f t="shared" si="3"/>
        <v>-53398939</v>
      </c>
      <c r="H38" s="34">
        <f t="shared" si="3"/>
        <v>-53398939</v>
      </c>
      <c r="I38" s="36">
        <f t="shared" si="3"/>
        <v>-98714785</v>
      </c>
      <c r="J38" s="37">
        <f t="shared" si="3"/>
        <v>-79938876</v>
      </c>
      <c r="K38" s="33">
        <f t="shared" si="3"/>
        <v>-85294824</v>
      </c>
      <c r="L38" s="34">
        <f t="shared" si="3"/>
        <v>-91179984</v>
      </c>
    </row>
    <row r="39" spans="1:12" ht="12.75">
      <c r="A39" s="24" t="s">
        <v>47</v>
      </c>
      <c r="B39" s="18" t="s">
        <v>48</v>
      </c>
      <c r="C39" s="33">
        <v>55399793</v>
      </c>
      <c r="D39" s="33">
        <v>82886810</v>
      </c>
      <c r="E39" s="34">
        <v>87078973</v>
      </c>
      <c r="F39" s="35">
        <v>0</v>
      </c>
      <c r="G39" s="33">
        <v>0</v>
      </c>
      <c r="H39" s="34">
        <v>0</v>
      </c>
      <c r="I39" s="36">
        <v>223684138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82886810</v>
      </c>
      <c r="D40" s="45">
        <f aca="true" t="shared" si="4" ref="D40:L40">+D38+D39</f>
        <v>86371774</v>
      </c>
      <c r="E40" s="46">
        <f t="shared" si="4"/>
        <v>-39636781</v>
      </c>
      <c r="F40" s="47">
        <f t="shared" si="4"/>
        <v>43709522</v>
      </c>
      <c r="G40" s="45">
        <f t="shared" si="4"/>
        <v>-53398939</v>
      </c>
      <c r="H40" s="46">
        <f t="shared" si="4"/>
        <v>-53398939</v>
      </c>
      <c r="I40" s="48">
        <f t="shared" si="4"/>
        <v>124969353</v>
      </c>
      <c r="J40" s="49">
        <f t="shared" si="4"/>
        <v>-79938876</v>
      </c>
      <c r="K40" s="45">
        <f t="shared" si="4"/>
        <v>-85294824</v>
      </c>
      <c r="L40" s="46">
        <f t="shared" si="4"/>
        <v>-91179984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33832284</v>
      </c>
      <c r="D6" s="19">
        <v>40391772</v>
      </c>
      <c r="E6" s="20">
        <v>43956267</v>
      </c>
      <c r="F6" s="21">
        <v>80496012</v>
      </c>
      <c r="G6" s="19">
        <v>76894000</v>
      </c>
      <c r="H6" s="20">
        <v>76894000</v>
      </c>
      <c r="I6" s="22">
        <v>46931687</v>
      </c>
      <c r="J6" s="23">
        <v>76502712</v>
      </c>
      <c r="K6" s="19">
        <v>81092874</v>
      </c>
      <c r="L6" s="20">
        <v>85147518</v>
      </c>
    </row>
    <row r="7" spans="1:12" ht="12.75">
      <c r="A7" s="24" t="s">
        <v>21</v>
      </c>
      <c r="B7" s="18"/>
      <c r="C7" s="19">
        <v>240587632</v>
      </c>
      <c r="D7" s="19">
        <v>181496748</v>
      </c>
      <c r="E7" s="20">
        <v>368291604</v>
      </c>
      <c r="F7" s="21">
        <v>529219992</v>
      </c>
      <c r="G7" s="19">
        <v>428091684</v>
      </c>
      <c r="H7" s="20">
        <v>428091684</v>
      </c>
      <c r="I7" s="22">
        <v>371989218</v>
      </c>
      <c r="J7" s="23">
        <v>554308452</v>
      </c>
      <c r="K7" s="19">
        <v>634957438</v>
      </c>
      <c r="L7" s="20">
        <v>727899192</v>
      </c>
    </row>
    <row r="8" spans="1:12" ht="12.75">
      <c r="A8" s="24" t="s">
        <v>22</v>
      </c>
      <c r="B8" s="18"/>
      <c r="C8" s="19">
        <v>0</v>
      </c>
      <c r="D8" s="19">
        <v>57879073</v>
      </c>
      <c r="E8" s="20">
        <v>2468703</v>
      </c>
      <c r="F8" s="21">
        <v>5463000</v>
      </c>
      <c r="G8" s="19">
        <v>30756000</v>
      </c>
      <c r="H8" s="20">
        <v>30756000</v>
      </c>
      <c r="I8" s="22">
        <v>2601272</v>
      </c>
      <c r="J8" s="23">
        <v>40707728</v>
      </c>
      <c r="K8" s="19">
        <v>29686192</v>
      </c>
      <c r="L8" s="20">
        <v>41762389</v>
      </c>
    </row>
    <row r="9" spans="1:12" ht="12.75">
      <c r="A9" s="24" t="s">
        <v>23</v>
      </c>
      <c r="B9" s="18" t="s">
        <v>24</v>
      </c>
      <c r="C9" s="19">
        <v>85227739</v>
      </c>
      <c r="D9" s="19">
        <v>91679200</v>
      </c>
      <c r="E9" s="20">
        <v>96661600</v>
      </c>
      <c r="F9" s="21">
        <v>108507696</v>
      </c>
      <c r="G9" s="19">
        <v>111601704</v>
      </c>
      <c r="H9" s="20">
        <v>111601704</v>
      </c>
      <c r="I9" s="22">
        <v>2250762</v>
      </c>
      <c r="J9" s="23">
        <v>131466200</v>
      </c>
      <c r="K9" s="19">
        <v>141633150</v>
      </c>
      <c r="L9" s="20">
        <v>154746700</v>
      </c>
    </row>
    <row r="10" spans="1:12" ht="12.75">
      <c r="A10" s="24" t="s">
        <v>25</v>
      </c>
      <c r="B10" s="18" t="s">
        <v>24</v>
      </c>
      <c r="C10" s="19">
        <v>34842093</v>
      </c>
      <c r="D10" s="19">
        <v>46239000</v>
      </c>
      <c r="E10" s="20">
        <v>-148684736</v>
      </c>
      <c r="F10" s="21">
        <v>56034000</v>
      </c>
      <c r="G10" s="19">
        <v>56034000</v>
      </c>
      <c r="H10" s="20">
        <v>56034000</v>
      </c>
      <c r="I10" s="22">
        <v>12000000</v>
      </c>
      <c r="J10" s="23">
        <v>51451800</v>
      </c>
      <c r="K10" s="19">
        <v>84418850</v>
      </c>
      <c r="L10" s="20">
        <v>95736300</v>
      </c>
    </row>
    <row r="11" spans="1:12" ht="12.75">
      <c r="A11" s="24" t="s">
        <v>26</v>
      </c>
      <c r="B11" s="18"/>
      <c r="C11" s="19">
        <v>36611388</v>
      </c>
      <c r="D11" s="19">
        <v>37707918</v>
      </c>
      <c r="E11" s="20">
        <v>10864711</v>
      </c>
      <c r="F11" s="21">
        <v>48971004</v>
      </c>
      <c r="G11" s="19">
        <v>49423000</v>
      </c>
      <c r="H11" s="20">
        <v>49423000</v>
      </c>
      <c r="I11" s="22">
        <v>3487724</v>
      </c>
      <c r="J11" s="23">
        <v>33736104</v>
      </c>
      <c r="K11" s="19">
        <v>35760270</v>
      </c>
      <c r="L11" s="20">
        <v>37548284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-395723396</v>
      </c>
      <c r="D14" s="19">
        <v>-449494896</v>
      </c>
      <c r="E14" s="20">
        <v>-688289923</v>
      </c>
      <c r="F14" s="21">
        <v>-656751716</v>
      </c>
      <c r="G14" s="19">
        <v>-812871088</v>
      </c>
      <c r="H14" s="20">
        <v>-812871088</v>
      </c>
      <c r="I14" s="22">
        <v>-767921481</v>
      </c>
      <c r="J14" s="23">
        <v>-696364171</v>
      </c>
      <c r="K14" s="19">
        <v>-753998579</v>
      </c>
      <c r="L14" s="20">
        <v>-820223418</v>
      </c>
    </row>
    <row r="15" spans="1:12" ht="12.75">
      <c r="A15" s="24" t="s">
        <v>30</v>
      </c>
      <c r="B15" s="18"/>
      <c r="C15" s="19">
        <v>-40949458</v>
      </c>
      <c r="D15" s="19">
        <v>-64213741</v>
      </c>
      <c r="E15" s="20">
        <v>-82347382</v>
      </c>
      <c r="F15" s="21">
        <v>0</v>
      </c>
      <c r="G15" s="19">
        <v>-106587672</v>
      </c>
      <c r="H15" s="20">
        <v>-106587672</v>
      </c>
      <c r="I15" s="22">
        <v>-119949884</v>
      </c>
      <c r="J15" s="23">
        <v>-83489406</v>
      </c>
      <c r="K15" s="19">
        <v>-96539000</v>
      </c>
      <c r="L15" s="20">
        <v>-111629000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-5571718</v>
      </c>
      <c r="D17" s="27">
        <f aca="true" t="shared" si="0" ref="D17:L17">SUM(D6:D16)</f>
        <v>-58314926</v>
      </c>
      <c r="E17" s="28">
        <f t="shared" si="0"/>
        <v>-397079156</v>
      </c>
      <c r="F17" s="29">
        <f t="shared" si="0"/>
        <v>171939988</v>
      </c>
      <c r="G17" s="27">
        <f t="shared" si="0"/>
        <v>-166658372</v>
      </c>
      <c r="H17" s="30">
        <f t="shared" si="0"/>
        <v>-166658372</v>
      </c>
      <c r="I17" s="29">
        <f t="shared" si="0"/>
        <v>-448610702</v>
      </c>
      <c r="J17" s="31">
        <f t="shared" si="0"/>
        <v>108319419</v>
      </c>
      <c r="K17" s="27">
        <f t="shared" si="0"/>
        <v>157011195</v>
      </c>
      <c r="L17" s="28">
        <f t="shared" si="0"/>
        <v>210987965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136479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-47355609</v>
      </c>
      <c r="F23" s="38">
        <v>47355609</v>
      </c>
      <c r="G23" s="39">
        <v>0</v>
      </c>
      <c r="H23" s="40">
        <v>0</v>
      </c>
      <c r="I23" s="22">
        <v>-47355609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-2285459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-22228348</v>
      </c>
      <c r="D26" s="19">
        <v>-41393622</v>
      </c>
      <c r="E26" s="20">
        <v>-29821504</v>
      </c>
      <c r="F26" s="21">
        <v>0</v>
      </c>
      <c r="G26" s="19">
        <v>-107532300</v>
      </c>
      <c r="H26" s="20">
        <v>-107532300</v>
      </c>
      <c r="I26" s="22">
        <v>-93398462</v>
      </c>
      <c r="J26" s="23">
        <v>-69451800</v>
      </c>
      <c r="K26" s="19">
        <v>-99418850</v>
      </c>
      <c r="L26" s="20">
        <v>-106736300</v>
      </c>
    </row>
    <row r="27" spans="1:12" ht="12.75">
      <c r="A27" s="25" t="s">
        <v>39</v>
      </c>
      <c r="B27" s="26"/>
      <c r="C27" s="27">
        <f>SUM(C21:C26)</f>
        <v>-24377328</v>
      </c>
      <c r="D27" s="27">
        <f aca="true" t="shared" si="1" ref="D27:L27">SUM(D21:D26)</f>
        <v>-41393622</v>
      </c>
      <c r="E27" s="28">
        <f t="shared" si="1"/>
        <v>-77177113</v>
      </c>
      <c r="F27" s="29">
        <f t="shared" si="1"/>
        <v>47355609</v>
      </c>
      <c r="G27" s="27">
        <f t="shared" si="1"/>
        <v>-107532300</v>
      </c>
      <c r="H27" s="28">
        <f t="shared" si="1"/>
        <v>-107532300</v>
      </c>
      <c r="I27" s="30">
        <f t="shared" si="1"/>
        <v>-140754071</v>
      </c>
      <c r="J27" s="31">
        <f t="shared" si="1"/>
        <v>-69451800</v>
      </c>
      <c r="K27" s="27">
        <f t="shared" si="1"/>
        <v>-99418850</v>
      </c>
      <c r="L27" s="28">
        <f t="shared" si="1"/>
        <v>-106736300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2306878</v>
      </c>
      <c r="F33" s="21">
        <v>-2306878</v>
      </c>
      <c r="G33" s="39">
        <v>0</v>
      </c>
      <c r="H33" s="40">
        <v>0</v>
      </c>
      <c r="I33" s="42">
        <v>2144407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-2964572</v>
      </c>
      <c r="F35" s="21">
        <v>0</v>
      </c>
      <c r="G35" s="19">
        <v>0</v>
      </c>
      <c r="H35" s="20">
        <v>0</v>
      </c>
      <c r="I35" s="22">
        <v>-2964571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-657694</v>
      </c>
      <c r="F36" s="29">
        <f t="shared" si="2"/>
        <v>-2306878</v>
      </c>
      <c r="G36" s="27">
        <f t="shared" si="2"/>
        <v>0</v>
      </c>
      <c r="H36" s="28">
        <f t="shared" si="2"/>
        <v>0</v>
      </c>
      <c r="I36" s="30">
        <f t="shared" si="2"/>
        <v>-820164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-29949046</v>
      </c>
      <c r="D38" s="33">
        <f aca="true" t="shared" si="3" ref="D38:L38">+D17+D27+D36</f>
        <v>-99708548</v>
      </c>
      <c r="E38" s="34">
        <f t="shared" si="3"/>
        <v>-474913963</v>
      </c>
      <c r="F38" s="35">
        <f t="shared" si="3"/>
        <v>216988719</v>
      </c>
      <c r="G38" s="33">
        <f t="shared" si="3"/>
        <v>-274190672</v>
      </c>
      <c r="H38" s="34">
        <f t="shared" si="3"/>
        <v>-274190672</v>
      </c>
      <c r="I38" s="36">
        <f t="shared" si="3"/>
        <v>-590184937</v>
      </c>
      <c r="J38" s="37">
        <f t="shared" si="3"/>
        <v>38867619</v>
      </c>
      <c r="K38" s="33">
        <f t="shared" si="3"/>
        <v>57592345</v>
      </c>
      <c r="L38" s="34">
        <f t="shared" si="3"/>
        <v>104251665</v>
      </c>
    </row>
    <row r="39" spans="1:12" ht="12.75">
      <c r="A39" s="24" t="s">
        <v>47</v>
      </c>
      <c r="B39" s="18" t="s">
        <v>48</v>
      </c>
      <c r="C39" s="33">
        <v>33703603</v>
      </c>
      <c r="D39" s="33">
        <v>3795766</v>
      </c>
      <c r="E39" s="34">
        <v>8118339</v>
      </c>
      <c r="F39" s="35">
        <v>0</v>
      </c>
      <c r="G39" s="33">
        <v>0</v>
      </c>
      <c r="H39" s="34">
        <v>0</v>
      </c>
      <c r="I39" s="36">
        <v>70940425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3754557</v>
      </c>
      <c r="D40" s="45">
        <f aca="true" t="shared" si="4" ref="D40:L40">+D38+D39</f>
        <v>-95912782</v>
      </c>
      <c r="E40" s="46">
        <f t="shared" si="4"/>
        <v>-466795624</v>
      </c>
      <c r="F40" s="47">
        <f t="shared" si="4"/>
        <v>216988719</v>
      </c>
      <c r="G40" s="45">
        <f t="shared" si="4"/>
        <v>-274190672</v>
      </c>
      <c r="H40" s="46">
        <f t="shared" si="4"/>
        <v>-274190672</v>
      </c>
      <c r="I40" s="48">
        <f t="shared" si="4"/>
        <v>-519244512</v>
      </c>
      <c r="J40" s="49">
        <f t="shared" si="4"/>
        <v>38867619</v>
      </c>
      <c r="K40" s="45">
        <f t="shared" si="4"/>
        <v>57592345</v>
      </c>
      <c r="L40" s="46">
        <f t="shared" si="4"/>
        <v>104251665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8984512</v>
      </c>
      <c r="E6" s="20">
        <v>0</v>
      </c>
      <c r="F6" s="21">
        <v>16768644</v>
      </c>
      <c r="G6" s="19">
        <v>16768644</v>
      </c>
      <c r="H6" s="20">
        <v>16768644</v>
      </c>
      <c r="I6" s="22">
        <v>8591643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62033926</v>
      </c>
      <c r="D7" s="19">
        <v>55720369</v>
      </c>
      <c r="E7" s="20">
        <v>0</v>
      </c>
      <c r="F7" s="21">
        <v>96471840</v>
      </c>
      <c r="G7" s="19">
        <v>96471840</v>
      </c>
      <c r="H7" s="20">
        <v>96471840</v>
      </c>
      <c r="I7" s="22">
        <v>76363700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4552517</v>
      </c>
      <c r="D8" s="19">
        <v>2709002</v>
      </c>
      <c r="E8" s="20">
        <v>0</v>
      </c>
      <c r="F8" s="21">
        <v>6888684</v>
      </c>
      <c r="G8" s="19">
        <v>6888684</v>
      </c>
      <c r="H8" s="20">
        <v>6888684</v>
      </c>
      <c r="I8" s="22">
        <v>11555006</v>
      </c>
      <c r="J8" s="23">
        <v>477552</v>
      </c>
      <c r="K8" s="19">
        <v>503340</v>
      </c>
      <c r="L8" s="20">
        <v>530520</v>
      </c>
    </row>
    <row r="9" spans="1:12" ht="12.75">
      <c r="A9" s="24" t="s">
        <v>23</v>
      </c>
      <c r="B9" s="18" t="s">
        <v>24</v>
      </c>
      <c r="C9" s="19">
        <v>56678000</v>
      </c>
      <c r="D9" s="19">
        <v>57591675</v>
      </c>
      <c r="E9" s="20">
        <v>0</v>
      </c>
      <c r="F9" s="21">
        <v>68904168</v>
      </c>
      <c r="G9" s="19">
        <v>68904168</v>
      </c>
      <c r="H9" s="20">
        <v>68904168</v>
      </c>
      <c r="I9" s="22">
        <v>83440713</v>
      </c>
      <c r="J9" s="23">
        <v>192696852</v>
      </c>
      <c r="K9" s="19">
        <v>203102484</v>
      </c>
      <c r="L9" s="20">
        <v>214069980</v>
      </c>
    </row>
    <row r="10" spans="1:12" ht="12.75">
      <c r="A10" s="24" t="s">
        <v>25</v>
      </c>
      <c r="B10" s="18" t="s">
        <v>24</v>
      </c>
      <c r="C10" s="19">
        <v>20812327</v>
      </c>
      <c r="D10" s="19">
        <v>17579000</v>
      </c>
      <c r="E10" s="20">
        <v>0</v>
      </c>
      <c r="F10" s="21">
        <v>33951696</v>
      </c>
      <c r="G10" s="19">
        <v>33951696</v>
      </c>
      <c r="H10" s="20">
        <v>33951696</v>
      </c>
      <c r="I10" s="22">
        <v>48910000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22290146</v>
      </c>
      <c r="D11" s="19">
        <v>19106101</v>
      </c>
      <c r="E11" s="20">
        <v>0</v>
      </c>
      <c r="F11" s="21">
        <v>24763416</v>
      </c>
      <c r="G11" s="19">
        <v>24763416</v>
      </c>
      <c r="H11" s="20">
        <v>24763416</v>
      </c>
      <c r="I11" s="22">
        <v>617298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-146388889</v>
      </c>
      <c r="D14" s="19">
        <v>-131276219</v>
      </c>
      <c r="E14" s="20">
        <v>0</v>
      </c>
      <c r="F14" s="21">
        <v>-3333108</v>
      </c>
      <c r="G14" s="19">
        <v>-3333108</v>
      </c>
      <c r="H14" s="20">
        <v>-3333108</v>
      </c>
      <c r="I14" s="22">
        <v>-183208868</v>
      </c>
      <c r="J14" s="23">
        <v>-103232292</v>
      </c>
      <c r="K14" s="19">
        <v>-108806844</v>
      </c>
      <c r="L14" s="20">
        <v>-114682368</v>
      </c>
    </row>
    <row r="15" spans="1:12" ht="12.75">
      <c r="A15" s="24" t="s">
        <v>30</v>
      </c>
      <c r="B15" s="18"/>
      <c r="C15" s="19">
        <v>-395393</v>
      </c>
      <c r="D15" s="19">
        <v>-1910179</v>
      </c>
      <c r="E15" s="20">
        <v>0</v>
      </c>
      <c r="F15" s="21">
        <v>0</v>
      </c>
      <c r="G15" s="19">
        <v>0</v>
      </c>
      <c r="H15" s="20">
        <v>0</v>
      </c>
      <c r="I15" s="22">
        <v>-7368009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-3384303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19582634</v>
      </c>
      <c r="D17" s="27">
        <f aca="true" t="shared" si="0" ref="D17:L17">SUM(D6:D16)</f>
        <v>25119958</v>
      </c>
      <c r="E17" s="28">
        <f t="shared" si="0"/>
        <v>0</v>
      </c>
      <c r="F17" s="29">
        <f t="shared" si="0"/>
        <v>244415340</v>
      </c>
      <c r="G17" s="27">
        <f t="shared" si="0"/>
        <v>244415340</v>
      </c>
      <c r="H17" s="30">
        <f t="shared" si="0"/>
        <v>244415340</v>
      </c>
      <c r="I17" s="29">
        <f t="shared" si="0"/>
        <v>38901483</v>
      </c>
      <c r="J17" s="31">
        <f t="shared" si="0"/>
        <v>89942112</v>
      </c>
      <c r="K17" s="27">
        <f t="shared" si="0"/>
        <v>94798980</v>
      </c>
      <c r="L17" s="28">
        <f t="shared" si="0"/>
        <v>99918132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-7249320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-20810203</v>
      </c>
      <c r="D26" s="19">
        <v>-48599071</v>
      </c>
      <c r="E26" s="20">
        <v>0</v>
      </c>
      <c r="F26" s="21">
        <v>-15000000</v>
      </c>
      <c r="G26" s="19">
        <v>-15000000</v>
      </c>
      <c r="H26" s="20">
        <v>-15000000</v>
      </c>
      <c r="I26" s="22">
        <v>-57068379</v>
      </c>
      <c r="J26" s="23">
        <v>-135875196</v>
      </c>
      <c r="K26" s="19">
        <v>-113667492</v>
      </c>
      <c r="L26" s="20">
        <v>-119807496</v>
      </c>
    </row>
    <row r="27" spans="1:12" ht="12.75">
      <c r="A27" s="25" t="s">
        <v>39</v>
      </c>
      <c r="B27" s="26"/>
      <c r="C27" s="27">
        <f>SUM(C21:C26)</f>
        <v>-20810203</v>
      </c>
      <c r="D27" s="27">
        <f aca="true" t="shared" si="1" ref="D27:L27">SUM(D21:D26)</f>
        <v>-48599071</v>
      </c>
      <c r="E27" s="28">
        <f t="shared" si="1"/>
        <v>0</v>
      </c>
      <c r="F27" s="29">
        <f t="shared" si="1"/>
        <v>-15000000</v>
      </c>
      <c r="G27" s="27">
        <f t="shared" si="1"/>
        <v>-15000000</v>
      </c>
      <c r="H27" s="28">
        <f t="shared" si="1"/>
        <v>-15000000</v>
      </c>
      <c r="I27" s="30">
        <f t="shared" si="1"/>
        <v>-64317699</v>
      </c>
      <c r="J27" s="31">
        <f t="shared" si="1"/>
        <v>-135875196</v>
      </c>
      <c r="K27" s="27">
        <f t="shared" si="1"/>
        <v>-113667492</v>
      </c>
      <c r="L27" s="28">
        <f t="shared" si="1"/>
        <v>-119807496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1527948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1527948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-1227569</v>
      </c>
      <c r="D38" s="33">
        <f aca="true" t="shared" si="3" ref="D38:L38">+D17+D27+D36</f>
        <v>-23479113</v>
      </c>
      <c r="E38" s="34">
        <f t="shared" si="3"/>
        <v>0</v>
      </c>
      <c r="F38" s="35">
        <f t="shared" si="3"/>
        <v>229415340</v>
      </c>
      <c r="G38" s="33">
        <f t="shared" si="3"/>
        <v>229415340</v>
      </c>
      <c r="H38" s="34">
        <f t="shared" si="3"/>
        <v>229415340</v>
      </c>
      <c r="I38" s="36">
        <f t="shared" si="3"/>
        <v>-23888268</v>
      </c>
      <c r="J38" s="37">
        <f t="shared" si="3"/>
        <v>-45933084</v>
      </c>
      <c r="K38" s="33">
        <f t="shared" si="3"/>
        <v>-18868512</v>
      </c>
      <c r="L38" s="34">
        <f t="shared" si="3"/>
        <v>-19889364</v>
      </c>
    </row>
    <row r="39" spans="1:12" ht="12.75">
      <c r="A39" s="24" t="s">
        <v>47</v>
      </c>
      <c r="B39" s="18" t="s">
        <v>48</v>
      </c>
      <c r="C39" s="33">
        <v>24852135</v>
      </c>
      <c r="D39" s="33">
        <v>23624558</v>
      </c>
      <c r="E39" s="34">
        <v>0</v>
      </c>
      <c r="F39" s="35">
        <v>0</v>
      </c>
      <c r="G39" s="33">
        <v>0</v>
      </c>
      <c r="H39" s="34">
        <v>0</v>
      </c>
      <c r="I39" s="36">
        <v>4648368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23624566</v>
      </c>
      <c r="D40" s="45">
        <f aca="true" t="shared" si="4" ref="D40:L40">+D38+D39</f>
        <v>145445</v>
      </c>
      <c r="E40" s="46">
        <f t="shared" si="4"/>
        <v>0</v>
      </c>
      <c r="F40" s="47">
        <f t="shared" si="4"/>
        <v>229415340</v>
      </c>
      <c r="G40" s="45">
        <f t="shared" si="4"/>
        <v>229415340</v>
      </c>
      <c r="H40" s="46">
        <f t="shared" si="4"/>
        <v>229415340</v>
      </c>
      <c r="I40" s="48">
        <f t="shared" si="4"/>
        <v>-19239900</v>
      </c>
      <c r="J40" s="49">
        <f t="shared" si="4"/>
        <v>-45933084</v>
      </c>
      <c r="K40" s="45">
        <f t="shared" si="4"/>
        <v>-18868512</v>
      </c>
      <c r="L40" s="46">
        <f t="shared" si="4"/>
        <v>-19889364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148030728</v>
      </c>
      <c r="D6" s="19">
        <v>219109394</v>
      </c>
      <c r="E6" s="20">
        <v>19619798</v>
      </c>
      <c r="F6" s="21">
        <v>455908404</v>
      </c>
      <c r="G6" s="19">
        <v>455908404</v>
      </c>
      <c r="H6" s="20">
        <v>455908404</v>
      </c>
      <c r="I6" s="22">
        <v>133272378</v>
      </c>
      <c r="J6" s="23">
        <v>48165478</v>
      </c>
      <c r="K6" s="19">
        <v>50670081</v>
      </c>
      <c r="L6" s="20">
        <v>53304928</v>
      </c>
    </row>
    <row r="7" spans="1:12" ht="12.75">
      <c r="A7" s="24" t="s">
        <v>21</v>
      </c>
      <c r="B7" s="18"/>
      <c r="C7" s="19">
        <v>777161323</v>
      </c>
      <c r="D7" s="19">
        <v>866772967</v>
      </c>
      <c r="E7" s="20">
        <v>33120145</v>
      </c>
      <c r="F7" s="21">
        <v>1135854130</v>
      </c>
      <c r="G7" s="19">
        <v>1135854130</v>
      </c>
      <c r="H7" s="20">
        <v>1135854130</v>
      </c>
      <c r="I7" s="22">
        <v>128171403</v>
      </c>
      <c r="J7" s="23">
        <v>164325385</v>
      </c>
      <c r="K7" s="19">
        <v>172870303</v>
      </c>
      <c r="L7" s="20">
        <v>181859559</v>
      </c>
    </row>
    <row r="8" spans="1:12" ht="12.75">
      <c r="A8" s="24" t="s">
        <v>22</v>
      </c>
      <c r="B8" s="18"/>
      <c r="C8" s="19">
        <v>97408711</v>
      </c>
      <c r="D8" s="19">
        <v>43903243</v>
      </c>
      <c r="E8" s="20">
        <v>99049539</v>
      </c>
      <c r="F8" s="21">
        <v>0</v>
      </c>
      <c r="G8" s="19">
        <v>-7546525</v>
      </c>
      <c r="H8" s="20">
        <v>-7546525</v>
      </c>
      <c r="I8" s="22">
        <v>955416490</v>
      </c>
      <c r="J8" s="23">
        <v>1488253180</v>
      </c>
      <c r="K8" s="19">
        <v>1565642346</v>
      </c>
      <c r="L8" s="20">
        <v>1647055749</v>
      </c>
    </row>
    <row r="9" spans="1:12" ht="12.75">
      <c r="A9" s="24" t="s">
        <v>23</v>
      </c>
      <c r="B9" s="18" t="s">
        <v>24</v>
      </c>
      <c r="C9" s="19">
        <v>223392365</v>
      </c>
      <c r="D9" s="19">
        <v>222019349</v>
      </c>
      <c r="E9" s="20">
        <v>1700017</v>
      </c>
      <c r="F9" s="21">
        <v>241856052</v>
      </c>
      <c r="G9" s="19">
        <v>241856052</v>
      </c>
      <c r="H9" s="20">
        <v>241856052</v>
      </c>
      <c r="I9" s="22">
        <v>243328000</v>
      </c>
      <c r="J9" s="23">
        <v>302274000</v>
      </c>
      <c r="K9" s="19">
        <v>317992248</v>
      </c>
      <c r="L9" s="20">
        <v>334527845</v>
      </c>
    </row>
    <row r="10" spans="1:12" ht="12.75">
      <c r="A10" s="24" t="s">
        <v>25</v>
      </c>
      <c r="B10" s="18" t="s">
        <v>24</v>
      </c>
      <c r="C10" s="19">
        <v>76884403</v>
      </c>
      <c r="D10" s="19">
        <v>60166000</v>
      </c>
      <c r="E10" s="20">
        <v>0</v>
      </c>
      <c r="F10" s="21">
        <v>0</v>
      </c>
      <c r="G10" s="19">
        <v>0</v>
      </c>
      <c r="H10" s="20">
        <v>0</v>
      </c>
      <c r="I10" s="22">
        <v>10004995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1518368</v>
      </c>
      <c r="D11" s="19">
        <v>1538588</v>
      </c>
      <c r="E11" s="20">
        <v>794582</v>
      </c>
      <c r="F11" s="21">
        <v>0</v>
      </c>
      <c r="G11" s="19">
        <v>0</v>
      </c>
      <c r="H11" s="20">
        <v>0</v>
      </c>
      <c r="I11" s="22">
        <v>832429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52409</v>
      </c>
      <c r="D12" s="19">
        <v>26668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-1232192260</v>
      </c>
      <c r="D14" s="19">
        <v>-1295086187</v>
      </c>
      <c r="E14" s="20">
        <v>-1525411195</v>
      </c>
      <c r="F14" s="21">
        <v>-1508668362</v>
      </c>
      <c r="G14" s="19">
        <v>-1545161407</v>
      </c>
      <c r="H14" s="20">
        <v>-1545161407</v>
      </c>
      <c r="I14" s="22">
        <v>-1677735086</v>
      </c>
      <c r="J14" s="23">
        <v>-1919325525</v>
      </c>
      <c r="K14" s="19">
        <v>-2023958230</v>
      </c>
      <c r="L14" s="20">
        <v>-2959259396</v>
      </c>
    </row>
    <row r="15" spans="1:12" ht="12.75">
      <c r="A15" s="24" t="s">
        <v>30</v>
      </c>
      <c r="B15" s="18"/>
      <c r="C15" s="19">
        <v>-30283897</v>
      </c>
      <c r="D15" s="19">
        <v>-33166173</v>
      </c>
      <c r="E15" s="20">
        <v>-88076220</v>
      </c>
      <c r="F15" s="21">
        <v>-3607896</v>
      </c>
      <c r="G15" s="19">
        <v>-3607896</v>
      </c>
      <c r="H15" s="20">
        <v>-3607896</v>
      </c>
      <c r="I15" s="22">
        <v>-164628824</v>
      </c>
      <c r="J15" s="23">
        <v>-80965887</v>
      </c>
      <c r="K15" s="19">
        <v>-85176114</v>
      </c>
      <c r="L15" s="20">
        <v>-89605271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-4023821</v>
      </c>
      <c r="F16" s="21">
        <v>-3862644</v>
      </c>
      <c r="G16" s="19">
        <v>-3862644</v>
      </c>
      <c r="H16" s="20">
        <v>-3862644</v>
      </c>
      <c r="I16" s="22">
        <v>-36149479</v>
      </c>
      <c r="J16" s="23">
        <v>-39533045</v>
      </c>
      <c r="K16" s="19">
        <v>-41588763</v>
      </c>
      <c r="L16" s="20">
        <v>-43751379</v>
      </c>
    </row>
    <row r="17" spans="1:12" ht="12.75">
      <c r="A17" s="25" t="s">
        <v>32</v>
      </c>
      <c r="B17" s="26"/>
      <c r="C17" s="27">
        <f>SUM(C6:C16)</f>
        <v>61972150</v>
      </c>
      <c r="D17" s="27">
        <f aca="true" t="shared" si="0" ref="D17:L17">SUM(D6:D16)</f>
        <v>85283849</v>
      </c>
      <c r="E17" s="28">
        <f t="shared" si="0"/>
        <v>-1463227155</v>
      </c>
      <c r="F17" s="29">
        <f t="shared" si="0"/>
        <v>317479684</v>
      </c>
      <c r="G17" s="27">
        <f t="shared" si="0"/>
        <v>273440114</v>
      </c>
      <c r="H17" s="30">
        <f t="shared" si="0"/>
        <v>273440114</v>
      </c>
      <c r="I17" s="29">
        <f t="shared" si="0"/>
        <v>-407487694</v>
      </c>
      <c r="J17" s="31">
        <f t="shared" si="0"/>
        <v>-36806414</v>
      </c>
      <c r="K17" s="27">
        <f t="shared" si="0"/>
        <v>-43548129</v>
      </c>
      <c r="L17" s="28">
        <f t="shared" si="0"/>
        <v>-875867965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27488207</v>
      </c>
      <c r="D21" s="19">
        <v>4120533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-42184967</v>
      </c>
      <c r="F23" s="38">
        <v>42184967</v>
      </c>
      <c r="G23" s="39">
        <v>0</v>
      </c>
      <c r="H23" s="40">
        <v>0</v>
      </c>
      <c r="I23" s="22">
        <v>-42184967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-581629</v>
      </c>
      <c r="D24" s="19">
        <v>-739170</v>
      </c>
      <c r="E24" s="20">
        <v>-10838462</v>
      </c>
      <c r="F24" s="21">
        <v>10838462</v>
      </c>
      <c r="G24" s="19">
        <v>0</v>
      </c>
      <c r="H24" s="20">
        <v>0</v>
      </c>
      <c r="I24" s="22">
        <v>-10645529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-85482451</v>
      </c>
      <c r="D26" s="19">
        <v>-60052070</v>
      </c>
      <c r="E26" s="20">
        <v>-26190006</v>
      </c>
      <c r="F26" s="21">
        <v>-133447680</v>
      </c>
      <c r="G26" s="19">
        <v>-124232243</v>
      </c>
      <c r="H26" s="20">
        <v>-124232243</v>
      </c>
      <c r="I26" s="22">
        <v>-109160877</v>
      </c>
      <c r="J26" s="23">
        <v>-142187850</v>
      </c>
      <c r="K26" s="19">
        <v>-123455000</v>
      </c>
      <c r="L26" s="20">
        <v>-153325460</v>
      </c>
    </row>
    <row r="27" spans="1:12" ht="12.75">
      <c r="A27" s="25" t="s">
        <v>39</v>
      </c>
      <c r="B27" s="26"/>
      <c r="C27" s="27">
        <f>SUM(C21:C26)</f>
        <v>-58575873</v>
      </c>
      <c r="D27" s="27">
        <f aca="true" t="shared" si="1" ref="D27:L27">SUM(D21:D26)</f>
        <v>-56670707</v>
      </c>
      <c r="E27" s="28">
        <f t="shared" si="1"/>
        <v>-79213435</v>
      </c>
      <c r="F27" s="29">
        <f t="shared" si="1"/>
        <v>-80424251</v>
      </c>
      <c r="G27" s="27">
        <f t="shared" si="1"/>
        <v>-124232243</v>
      </c>
      <c r="H27" s="28">
        <f t="shared" si="1"/>
        <v>-124232243</v>
      </c>
      <c r="I27" s="30">
        <f t="shared" si="1"/>
        <v>-161991373</v>
      </c>
      <c r="J27" s="31">
        <f t="shared" si="1"/>
        <v>-142187850</v>
      </c>
      <c r="K27" s="27">
        <f t="shared" si="1"/>
        <v>-123455000</v>
      </c>
      <c r="L27" s="28">
        <f t="shared" si="1"/>
        <v>-153325460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1021196</v>
      </c>
      <c r="D33" s="19">
        <v>472806</v>
      </c>
      <c r="E33" s="20">
        <v>24340070</v>
      </c>
      <c r="F33" s="21">
        <v>-24340070</v>
      </c>
      <c r="G33" s="39">
        <v>0</v>
      </c>
      <c r="H33" s="40">
        <v>0</v>
      </c>
      <c r="I33" s="42">
        <v>26225644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-7823701</v>
      </c>
      <c r="D35" s="19">
        <v>-4689402</v>
      </c>
      <c r="E35" s="20">
        <v>-2265586</v>
      </c>
      <c r="F35" s="21">
        <v>0</v>
      </c>
      <c r="G35" s="19">
        <v>0</v>
      </c>
      <c r="H35" s="20">
        <v>0</v>
      </c>
      <c r="I35" s="22">
        <v>-2265586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-6802505</v>
      </c>
      <c r="D36" s="27">
        <f aca="true" t="shared" si="2" ref="D36:L36">SUM(D31:D35)</f>
        <v>-4216596</v>
      </c>
      <c r="E36" s="28">
        <f t="shared" si="2"/>
        <v>22074484</v>
      </c>
      <c r="F36" s="29">
        <f t="shared" si="2"/>
        <v>-24340070</v>
      </c>
      <c r="G36" s="27">
        <f t="shared" si="2"/>
        <v>0</v>
      </c>
      <c r="H36" s="28">
        <f t="shared" si="2"/>
        <v>0</v>
      </c>
      <c r="I36" s="30">
        <f t="shared" si="2"/>
        <v>23960058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-3406228</v>
      </c>
      <c r="D38" s="33">
        <f aca="true" t="shared" si="3" ref="D38:L38">+D17+D27+D36</f>
        <v>24396546</v>
      </c>
      <c r="E38" s="34">
        <f t="shared" si="3"/>
        <v>-1520366106</v>
      </c>
      <c r="F38" s="35">
        <f t="shared" si="3"/>
        <v>212715363</v>
      </c>
      <c r="G38" s="33">
        <f t="shared" si="3"/>
        <v>149207871</v>
      </c>
      <c r="H38" s="34">
        <f t="shared" si="3"/>
        <v>149207871</v>
      </c>
      <c r="I38" s="36">
        <f t="shared" si="3"/>
        <v>-545519009</v>
      </c>
      <c r="J38" s="37">
        <f t="shared" si="3"/>
        <v>-178994264</v>
      </c>
      <c r="K38" s="33">
        <f t="shared" si="3"/>
        <v>-167003129</v>
      </c>
      <c r="L38" s="34">
        <f t="shared" si="3"/>
        <v>-1029193425</v>
      </c>
    </row>
    <row r="39" spans="1:12" ht="12.75">
      <c r="A39" s="24" t="s">
        <v>47</v>
      </c>
      <c r="B39" s="18" t="s">
        <v>48</v>
      </c>
      <c r="C39" s="33">
        <v>18396455</v>
      </c>
      <c r="D39" s="33">
        <v>14990227</v>
      </c>
      <c r="E39" s="34">
        <v>-804752961</v>
      </c>
      <c r="F39" s="35">
        <v>0</v>
      </c>
      <c r="G39" s="33">
        <v>0</v>
      </c>
      <c r="H39" s="34">
        <v>0</v>
      </c>
      <c r="I39" s="36">
        <v>-47337941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14990227</v>
      </c>
      <c r="D40" s="45">
        <f aca="true" t="shared" si="4" ref="D40:L40">+D38+D39</f>
        <v>39386773</v>
      </c>
      <c r="E40" s="46">
        <f t="shared" si="4"/>
        <v>-2325119067</v>
      </c>
      <c r="F40" s="47">
        <f t="shared" si="4"/>
        <v>212715363</v>
      </c>
      <c r="G40" s="45">
        <f t="shared" si="4"/>
        <v>149207871</v>
      </c>
      <c r="H40" s="46">
        <f t="shared" si="4"/>
        <v>149207871</v>
      </c>
      <c r="I40" s="48">
        <f t="shared" si="4"/>
        <v>-592856950</v>
      </c>
      <c r="J40" s="49">
        <f t="shared" si="4"/>
        <v>-178994264</v>
      </c>
      <c r="K40" s="45">
        <f t="shared" si="4"/>
        <v>-167003129</v>
      </c>
      <c r="L40" s="46">
        <f t="shared" si="4"/>
        <v>-1029193425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206176</v>
      </c>
      <c r="E7" s="20">
        <v>0</v>
      </c>
      <c r="F7" s="21">
        <v>2332000</v>
      </c>
      <c r="G7" s="19">
        <v>2332000</v>
      </c>
      <c r="H7" s="20">
        <v>2332000</v>
      </c>
      <c r="I7" s="22">
        <v>3008513</v>
      </c>
      <c r="J7" s="23">
        <v>2471920</v>
      </c>
      <c r="K7" s="19">
        <v>2620240</v>
      </c>
      <c r="L7" s="20">
        <v>2777450</v>
      </c>
    </row>
    <row r="8" spans="1:12" ht="12.75">
      <c r="A8" s="24" t="s">
        <v>22</v>
      </c>
      <c r="B8" s="18"/>
      <c r="C8" s="19">
        <v>2987338</v>
      </c>
      <c r="D8" s="19">
        <v>3279538</v>
      </c>
      <c r="E8" s="20">
        <v>13083</v>
      </c>
      <c r="F8" s="21">
        <v>106180</v>
      </c>
      <c r="G8" s="19">
        <v>106180</v>
      </c>
      <c r="H8" s="20">
        <v>106180</v>
      </c>
      <c r="I8" s="22">
        <v>29640</v>
      </c>
      <c r="J8" s="23">
        <v>112550</v>
      </c>
      <c r="K8" s="19">
        <v>119300</v>
      </c>
      <c r="L8" s="20">
        <v>126460</v>
      </c>
    </row>
    <row r="9" spans="1:12" ht="12.75">
      <c r="A9" s="24" t="s">
        <v>23</v>
      </c>
      <c r="B9" s="18" t="s">
        <v>24</v>
      </c>
      <c r="C9" s="19">
        <v>289954706</v>
      </c>
      <c r="D9" s="19">
        <v>367694108</v>
      </c>
      <c r="E9" s="20">
        <v>286227826</v>
      </c>
      <c r="F9" s="21">
        <v>293520000</v>
      </c>
      <c r="G9" s="19">
        <v>293920000</v>
      </c>
      <c r="H9" s="20">
        <v>293920000</v>
      </c>
      <c r="I9" s="22">
        <v>297106147</v>
      </c>
      <c r="J9" s="23">
        <v>312037760</v>
      </c>
      <c r="K9" s="19">
        <v>315186600</v>
      </c>
      <c r="L9" s="20">
        <v>324379020</v>
      </c>
    </row>
    <row r="10" spans="1:12" ht="12.75">
      <c r="A10" s="24" t="s">
        <v>25</v>
      </c>
      <c r="B10" s="18" t="s">
        <v>24</v>
      </c>
      <c r="C10" s="19">
        <v>0</v>
      </c>
      <c r="D10" s="19">
        <v>-6372359</v>
      </c>
      <c r="E10" s="20">
        <v>70211000</v>
      </c>
      <c r="F10" s="21">
        <v>161754000</v>
      </c>
      <c r="G10" s="19">
        <v>202635961</v>
      </c>
      <c r="H10" s="20">
        <v>202635961</v>
      </c>
      <c r="I10" s="22">
        <v>202754000</v>
      </c>
      <c r="J10" s="23">
        <v>2451000</v>
      </c>
      <c r="K10" s="19">
        <v>2593000</v>
      </c>
      <c r="L10" s="20">
        <v>2735000</v>
      </c>
    </row>
    <row r="11" spans="1:12" ht="12.75">
      <c r="A11" s="24" t="s">
        <v>26</v>
      </c>
      <c r="B11" s="18"/>
      <c r="C11" s="19">
        <v>8048875</v>
      </c>
      <c r="D11" s="19">
        <v>14830838</v>
      </c>
      <c r="E11" s="20">
        <v>16204227</v>
      </c>
      <c r="F11" s="21">
        <v>14946000</v>
      </c>
      <c r="G11" s="19">
        <v>19508045</v>
      </c>
      <c r="H11" s="20">
        <v>19508045</v>
      </c>
      <c r="I11" s="22">
        <v>19735171</v>
      </c>
      <c r="J11" s="23">
        <v>19887720</v>
      </c>
      <c r="K11" s="19">
        <v>21080990</v>
      </c>
      <c r="L11" s="20">
        <v>22345850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-117337590</v>
      </c>
      <c r="D14" s="19">
        <v>-292443203</v>
      </c>
      <c r="E14" s="20">
        <v>-414382005</v>
      </c>
      <c r="F14" s="21">
        <v>-449008180</v>
      </c>
      <c r="G14" s="19">
        <v>-498698141</v>
      </c>
      <c r="H14" s="20">
        <v>-498698141</v>
      </c>
      <c r="I14" s="22">
        <v>-413573548</v>
      </c>
      <c r="J14" s="23">
        <v>-312489650</v>
      </c>
      <c r="K14" s="19">
        <v>-331461530</v>
      </c>
      <c r="L14" s="20">
        <v>-345556675</v>
      </c>
    </row>
    <row r="15" spans="1:12" ht="12.75">
      <c r="A15" s="24" t="s">
        <v>30</v>
      </c>
      <c r="B15" s="18"/>
      <c r="C15" s="19">
        <v>-484314</v>
      </c>
      <c r="D15" s="19">
        <v>0</v>
      </c>
      <c r="E15" s="20">
        <v>-1137750</v>
      </c>
      <c r="F15" s="21">
        <v>0</v>
      </c>
      <c r="G15" s="19">
        <v>0</v>
      </c>
      <c r="H15" s="20">
        <v>0</v>
      </c>
      <c r="I15" s="22">
        <v>-673790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-123217887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-22900000</v>
      </c>
      <c r="K16" s="19">
        <v>-18900000</v>
      </c>
      <c r="L16" s="20">
        <v>-18000000</v>
      </c>
    </row>
    <row r="17" spans="1:12" ht="12.75">
      <c r="A17" s="25" t="s">
        <v>32</v>
      </c>
      <c r="B17" s="26"/>
      <c r="C17" s="27">
        <f>SUM(C6:C16)</f>
        <v>59951128</v>
      </c>
      <c r="D17" s="27">
        <f aca="true" t="shared" si="0" ref="D17:L17">SUM(D6:D16)</f>
        <v>87195098</v>
      </c>
      <c r="E17" s="28">
        <f t="shared" si="0"/>
        <v>-42863619</v>
      </c>
      <c r="F17" s="29">
        <f t="shared" si="0"/>
        <v>23650000</v>
      </c>
      <c r="G17" s="27">
        <f t="shared" si="0"/>
        <v>19804045</v>
      </c>
      <c r="H17" s="30">
        <f t="shared" si="0"/>
        <v>19804045</v>
      </c>
      <c r="I17" s="29">
        <f t="shared" si="0"/>
        <v>108386133</v>
      </c>
      <c r="J17" s="31">
        <f t="shared" si="0"/>
        <v>1571300</v>
      </c>
      <c r="K17" s="27">
        <f t="shared" si="0"/>
        <v>-8761400</v>
      </c>
      <c r="L17" s="28">
        <f t="shared" si="0"/>
        <v>-11192895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11246</v>
      </c>
      <c r="D21" s="19">
        <v>120000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-20350</v>
      </c>
      <c r="F23" s="38">
        <v>20350</v>
      </c>
      <c r="G23" s="39">
        <v>0</v>
      </c>
      <c r="H23" s="40">
        <v>0</v>
      </c>
      <c r="I23" s="22">
        <v>-20350</v>
      </c>
      <c r="J23" s="41">
        <v>-20350</v>
      </c>
      <c r="K23" s="39">
        <v>20350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-80345136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-2208938</v>
      </c>
      <c r="D26" s="19">
        <v>0</v>
      </c>
      <c r="E26" s="20">
        <v>-29105775</v>
      </c>
      <c r="F26" s="21">
        <v>-38157250</v>
      </c>
      <c r="G26" s="19">
        <v>-38157250</v>
      </c>
      <c r="H26" s="20">
        <v>-38157250</v>
      </c>
      <c r="I26" s="22">
        <v>-36903515</v>
      </c>
      <c r="J26" s="23">
        <v>-19016865</v>
      </c>
      <c r="K26" s="19">
        <v>-9550000</v>
      </c>
      <c r="L26" s="20">
        <v>-9000000</v>
      </c>
    </row>
    <row r="27" spans="1:12" ht="12.75">
      <c r="A27" s="25" t="s">
        <v>39</v>
      </c>
      <c r="B27" s="26"/>
      <c r="C27" s="27">
        <f>SUM(C21:C26)</f>
        <v>-2197692</v>
      </c>
      <c r="D27" s="27">
        <f aca="true" t="shared" si="1" ref="D27:L27">SUM(D21:D26)</f>
        <v>-80225136</v>
      </c>
      <c r="E27" s="28">
        <f t="shared" si="1"/>
        <v>-29126125</v>
      </c>
      <c r="F27" s="29">
        <f t="shared" si="1"/>
        <v>-38136900</v>
      </c>
      <c r="G27" s="27">
        <f t="shared" si="1"/>
        <v>-38157250</v>
      </c>
      <c r="H27" s="28">
        <f t="shared" si="1"/>
        <v>-38157250</v>
      </c>
      <c r="I27" s="30">
        <f t="shared" si="1"/>
        <v>-36923865</v>
      </c>
      <c r="J27" s="31">
        <f t="shared" si="1"/>
        <v>-19037215</v>
      </c>
      <c r="K27" s="27">
        <f t="shared" si="1"/>
        <v>-9529650</v>
      </c>
      <c r="L27" s="28">
        <f t="shared" si="1"/>
        <v>-9000000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21140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-4104383</v>
      </c>
      <c r="D35" s="19">
        <v>-317936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-4104383</v>
      </c>
      <c r="D36" s="27">
        <f aca="true" t="shared" si="2" ref="D36:L36">SUM(D31:D35)</f>
        <v>-317936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21140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53649053</v>
      </c>
      <c r="D38" s="33">
        <f aca="true" t="shared" si="3" ref="D38:L38">+D17+D27+D36</f>
        <v>6652026</v>
      </c>
      <c r="E38" s="34">
        <f t="shared" si="3"/>
        <v>-71989744</v>
      </c>
      <c r="F38" s="35">
        <f t="shared" si="3"/>
        <v>-14486900</v>
      </c>
      <c r="G38" s="33">
        <f t="shared" si="3"/>
        <v>-18353205</v>
      </c>
      <c r="H38" s="34">
        <f t="shared" si="3"/>
        <v>-18353205</v>
      </c>
      <c r="I38" s="36">
        <f t="shared" si="3"/>
        <v>71483408</v>
      </c>
      <c r="J38" s="37">
        <f t="shared" si="3"/>
        <v>-17465915</v>
      </c>
      <c r="K38" s="33">
        <f t="shared" si="3"/>
        <v>-18291050</v>
      </c>
      <c r="L38" s="34">
        <f t="shared" si="3"/>
        <v>-20192895</v>
      </c>
    </row>
    <row r="39" spans="1:12" ht="12.75">
      <c r="A39" s="24" t="s">
        <v>47</v>
      </c>
      <c r="B39" s="18" t="s">
        <v>48</v>
      </c>
      <c r="C39" s="33">
        <v>30995199</v>
      </c>
      <c r="D39" s="33">
        <v>84644252</v>
      </c>
      <c r="E39" s="34">
        <v>191288178</v>
      </c>
      <c r="F39" s="35">
        <v>0</v>
      </c>
      <c r="G39" s="33">
        <v>0</v>
      </c>
      <c r="H39" s="34">
        <v>0</v>
      </c>
      <c r="I39" s="36">
        <v>147908170</v>
      </c>
      <c r="J39" s="37">
        <v>147667137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84644252</v>
      </c>
      <c r="D40" s="45">
        <f aca="true" t="shared" si="4" ref="D40:L40">+D38+D39</f>
        <v>91296278</v>
      </c>
      <c r="E40" s="46">
        <f t="shared" si="4"/>
        <v>119298434</v>
      </c>
      <c r="F40" s="47">
        <f t="shared" si="4"/>
        <v>-14486900</v>
      </c>
      <c r="G40" s="45">
        <f t="shared" si="4"/>
        <v>-18353205</v>
      </c>
      <c r="H40" s="46">
        <f t="shared" si="4"/>
        <v>-18353205</v>
      </c>
      <c r="I40" s="48">
        <f t="shared" si="4"/>
        <v>219391578</v>
      </c>
      <c r="J40" s="49">
        <f t="shared" si="4"/>
        <v>130201222</v>
      </c>
      <c r="K40" s="45">
        <f t="shared" si="4"/>
        <v>-18291050</v>
      </c>
      <c r="L40" s="46">
        <f t="shared" si="4"/>
        <v>-20192895</v>
      </c>
    </row>
    <row r="41" spans="1:12" ht="12.7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2019-11-11T19:58:12Z</dcterms:created>
  <dcterms:modified xsi:type="dcterms:W3CDTF">2019-11-11T19:59:24Z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